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RAGIONERIA\PERSONALE\CONTRATTAZIONE INTEGRATIVA\2022\LIQUIDAZIONE INCENTIVI\"/>
    </mc:Choice>
  </mc:AlternateContent>
  <bookViews>
    <workbookView xWindow="0" yWindow="0" windowWidth="28800" windowHeight="12300" activeTab="3"/>
  </bookViews>
  <sheets>
    <sheet name="Riepilogo di esportazione" sheetId="1" r:id="rId1"/>
    <sheet name="Foglio1" sheetId="2" r:id="rId2"/>
    <sheet name="Foglio2" sheetId="3" r:id="rId3"/>
    <sheet name="Foglio3" sheetId="4" r:id="rId4"/>
  </sheets>
  <calcPr calcId="162913"/>
</workbook>
</file>

<file path=xl/calcChain.xml><?xml version="1.0" encoding="utf-8"?>
<calcChain xmlns="http://schemas.openxmlformats.org/spreadsheetml/2006/main">
  <c r="I13" i="4" l="1"/>
  <c r="I12" i="4"/>
  <c r="H8" i="4" l="1"/>
  <c r="G8" i="4"/>
  <c r="C13" i="2" s="1"/>
  <c r="D13" i="2" s="1"/>
  <c r="F8" i="4"/>
  <c r="E8" i="4"/>
  <c r="C7" i="2" s="1"/>
  <c r="D7" i="2" s="1"/>
  <c r="D8" i="4"/>
  <c r="C5" i="2" s="1"/>
  <c r="D5" i="2" s="1"/>
  <c r="C8" i="4"/>
  <c r="C6" i="2" s="1"/>
  <c r="D6" i="2" s="1"/>
  <c r="B7" i="4"/>
  <c r="I7" i="4" s="1"/>
  <c r="B6" i="4"/>
  <c r="I6" i="4" s="1"/>
  <c r="B5" i="4"/>
  <c r="I5" i="4" s="1"/>
  <c r="B4" i="4"/>
  <c r="I4" i="4" s="1"/>
  <c r="B15" i="3"/>
  <c r="E14" i="3"/>
  <c r="E13" i="3"/>
  <c r="E12" i="3"/>
  <c r="E11" i="3"/>
  <c r="E10" i="3"/>
  <c r="B3" i="4" s="1"/>
  <c r="D12" i="2"/>
  <c r="C11" i="2"/>
  <c r="D11" i="2" s="1"/>
  <c r="C9" i="2"/>
  <c r="D9" i="2" s="1"/>
  <c r="I3" i="4" l="1"/>
  <c r="I8" i="4" s="1"/>
  <c r="B8" i="4"/>
</calcChain>
</file>

<file path=xl/sharedStrings.xml><?xml version="1.0" encoding="utf-8"?>
<sst xmlns="http://schemas.openxmlformats.org/spreadsheetml/2006/main" count="61" uniqueCount="45">
  <si>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</si>
  <si>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</si>
  <si>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</si>
  <si>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</si>
  <si>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Foglio1</t>
  </si>
  <si>
    <t>Tabella 1</t>
  </si>
  <si>
    <t>TRATTAMENTO ACCESSORIO INDIVIDUALE 2022</t>
  </si>
  <si>
    <t>Voci contrattuali</t>
  </si>
  <si>
    <t>Importi contrattuali</t>
  </si>
  <si>
    <t>Importi liquidati</t>
  </si>
  <si>
    <t>Differenza</t>
  </si>
  <si>
    <t>Progetti ex art. 67 c.3 CCNL - Progetto Neve</t>
  </si>
  <si>
    <t>Progetti ex art. 67 c.3 CCNL - Progetto Social</t>
  </si>
  <si>
    <t>Progetti ex art. 67 c.3 CCNL - Progetto Disponibilità</t>
  </si>
  <si>
    <t>Indennità condizioni lavoro - Indennità di rischio</t>
  </si>
  <si>
    <t xml:space="preserve">Compensi per specifiche responsabilità – c. 1 </t>
  </si>
  <si>
    <t xml:space="preserve">Compensi per specifiche responsabilità – c. 2 </t>
  </si>
  <si>
    <t xml:space="preserve">Straordinari </t>
  </si>
  <si>
    <t>Foglio2</t>
  </si>
  <si>
    <r>
      <rPr>
        <b/>
        <sz val="7"/>
        <color indexed="8"/>
        <rFont val="Garamond"/>
      </rPr>
      <t xml:space="preserve">B) RISORSE PERFORMANCE INDIVIDUALE= € </t>
    </r>
    <r>
      <rPr>
        <b/>
        <u/>
        <sz val="8"/>
        <color indexed="15"/>
        <rFont val="Garamond"/>
      </rPr>
      <t>Euro 1.858,96</t>
    </r>
  </si>
  <si>
    <t>RISORSE DISPONIBILI DA RIPARTIRE (al netto della maggiorazione premio individuale di cui alla tabella B1)</t>
  </si>
  <si>
    <t xml:space="preserve">MODALITA’ DI RIPARTO: </t>
  </si>
  <si>
    <t>RISORSE DISPONIBILI euro 10.710,90 : PUNTEGGIO COMPLESSIVO 768,2</t>
  </si>
  <si>
    <t>=</t>
  </si>
  <si>
    <r>
      <rPr>
        <b/>
        <sz val="11"/>
        <color indexed="15"/>
        <rFont val="Garamond"/>
      </rPr>
      <t xml:space="preserve">13,94 </t>
    </r>
    <r>
      <rPr>
        <b/>
        <u/>
        <sz val="11"/>
        <color indexed="15"/>
        <rFont val="Garamond"/>
      </rPr>
      <t>(valore Z)</t>
    </r>
  </si>
  <si>
    <t>DIPENDENTE</t>
  </si>
  <si>
    <t xml:space="preserve">ORARIO DI LAVORO                   </t>
  </si>
  <si>
    <t>EVENTUALE RIPROPORZIONAMENTO PER ORARIO DI LAVORO</t>
  </si>
  <si>
    <t>PUNTEGGIO SCHEDA VALUTAZIONE</t>
  </si>
  <si>
    <t>PREMIO PERFORMANCE</t>
  </si>
  <si>
    <t>(riproporzionato in base all’orario di lavoro e ai mesi di effettivo servizio)</t>
  </si>
  <si>
    <t>TOT</t>
  </si>
  <si>
    <t>Foglio3</t>
  </si>
  <si>
    <t>RIEPILOGO</t>
  </si>
  <si>
    <t>Dipendente</t>
  </si>
  <si>
    <t xml:space="preserve">performance </t>
  </si>
  <si>
    <t>Progetti art. 67 - Social</t>
  </si>
  <si>
    <t>Progetti art. 67 - Neve</t>
  </si>
  <si>
    <t>Progetti art. 67 - Disponibilita'</t>
  </si>
  <si>
    <t>Indennità cond. lavoro</t>
  </si>
  <si>
    <t xml:space="preserve">Spec. Resp. </t>
  </si>
  <si>
    <t>TOTALI</t>
  </si>
  <si>
    <t>TOTALE</t>
  </si>
  <si>
    <t>Omissis</t>
  </si>
  <si>
    <t>ind risultato - 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</si>
</sst>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 € &quot;* #,##0.00&quot; &quot;;&quot;-€ &quot;* #,##0.00&quot; &quot;;&quot; € &quot;* &quot;-&quot;??&quot; &quot;"/>
  </numFmts>
  <fonts count="14" x14ac:knownFonts="1">
    <font>
      <sz val="11"/>
      <color indexed="8"/>
      <name val="Calibri"/>
    </font>
    <font>
      <sz val="12"/>
      <color indexed="8"/>
      <name val="Calibri"/>
    </font>
    <font>
      <sz val="14"/>
      <color indexed="8"/>
      <name val="Calibri"/>
    </font>
    <font>
      <u/>
      <sz val="12"/>
      <color indexed="11"/>
      <name val="Calibri"/>
    </font>
    <font>
      <b/>
      <sz val="12"/>
      <color indexed="8"/>
      <name val="Garamond"/>
    </font>
    <font>
      <sz val="11"/>
      <color indexed="8"/>
      <name val="Garamond"/>
    </font>
    <font>
      <b/>
      <sz val="12"/>
      <color indexed="15"/>
      <name val="Garamond"/>
    </font>
    <font>
      <b/>
      <sz val="7"/>
      <color indexed="8"/>
      <name val="Garamond"/>
    </font>
    <font>
      <b/>
      <u/>
      <sz val="8"/>
      <color indexed="15"/>
      <name val="Garamond"/>
    </font>
    <font>
      <b/>
      <sz val="11"/>
      <color indexed="8"/>
      <name val="Garamond"/>
    </font>
    <font>
      <b/>
      <sz val="11"/>
      <color indexed="15"/>
      <name val="Garamond"/>
    </font>
    <font>
      <b/>
      <u/>
      <sz val="11"/>
      <color indexed="15"/>
      <name val="Garamond"/>
    </font>
    <font>
      <b/>
      <sz val="22"/>
      <color indexed="8"/>
      <name val="Garamond"/>
    </font>
    <font>
      <sz val="10"/>
      <color indexed="8"/>
      <name val="Palatino Linotype"/>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s>
  <borders count="21">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13"/>
      </bottom>
      <diagonal/>
    </border>
    <border>
      <left style="medium">
        <color indexed="8"/>
      </left>
      <right style="medium">
        <color indexed="8"/>
      </right>
      <top style="medium">
        <color indexed="8"/>
      </top>
      <bottom/>
      <diagonal/>
    </border>
    <border>
      <left style="medium">
        <color indexed="8"/>
      </left>
      <right style="medium">
        <color indexed="8"/>
      </right>
      <top style="thin">
        <color indexed="13"/>
      </top>
      <bottom style="medium">
        <color indexed="8"/>
      </bottom>
      <diagonal/>
    </border>
    <border>
      <left style="medium">
        <color indexed="8"/>
      </left>
      <right style="medium">
        <color indexed="8"/>
      </right>
      <top/>
      <bottom style="medium">
        <color indexed="8"/>
      </bottom>
      <diagonal/>
    </border>
    <border>
      <left style="medium">
        <color indexed="8"/>
      </left>
      <right style="thin">
        <color indexed="13"/>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right style="thin">
        <color indexed="13"/>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8"/>
      </left>
      <right/>
      <top/>
      <bottom/>
      <diagonal/>
    </border>
    <border>
      <left style="thin">
        <color indexed="13"/>
      </left>
      <right/>
      <top/>
      <bottom/>
      <diagonal/>
    </border>
  </borders>
  <cellStyleXfs count="1">
    <xf numFmtId="0" fontId="0" fillId="0" borderId="0" applyNumberFormat="0" applyFill="0" applyBorder="0" applyProtection="0"/>
  </cellStyleXfs>
  <cellXfs count="84">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49" fontId="4" fillId="5" borderId="10" xfId="0" applyNumberFormat="1" applyFont="1" applyFill="1" applyBorder="1" applyAlignment="1">
      <alignment horizontal="center" vertical="center" wrapText="1"/>
    </xf>
    <xf numFmtId="49" fontId="6" fillId="6" borderId="10" xfId="0" applyNumberFormat="1" applyFont="1" applyFill="1" applyBorder="1" applyAlignment="1">
      <alignment horizontal="center" vertical="center" wrapText="1"/>
    </xf>
    <xf numFmtId="49" fontId="5" fillId="5" borderId="10" xfId="0" applyNumberFormat="1" applyFont="1" applyFill="1" applyBorder="1" applyAlignment="1">
      <alignment horizontal="center" vertical="center" wrapText="1"/>
    </xf>
    <xf numFmtId="0" fontId="0" fillId="0" borderId="0" xfId="0" applyNumberFormat="1" applyFont="1" applyAlignment="1"/>
    <xf numFmtId="49" fontId="10" fillId="6" borderId="12" xfId="0" applyNumberFormat="1" applyFont="1" applyFill="1" applyBorder="1" applyAlignment="1">
      <alignment horizontal="center" vertical="center" wrapText="1"/>
    </xf>
    <xf numFmtId="49" fontId="9" fillId="6" borderId="14" xfId="0" applyNumberFormat="1" applyFont="1" applyFill="1" applyBorder="1" applyAlignment="1">
      <alignment horizontal="center" vertical="center" wrapText="1"/>
    </xf>
    <xf numFmtId="0" fontId="5" fillId="5" borderId="10" xfId="0" applyNumberFormat="1" applyFont="1" applyFill="1" applyBorder="1" applyAlignment="1">
      <alignment horizontal="center" vertical="center" wrapText="1"/>
    </xf>
    <xf numFmtId="9" fontId="5" fillId="5" borderId="10" xfId="0" applyNumberFormat="1" applyFont="1" applyFill="1" applyBorder="1" applyAlignment="1">
      <alignment horizontal="center" vertical="center" wrapText="1"/>
    </xf>
    <xf numFmtId="10" fontId="5" fillId="5" borderId="10" xfId="0" applyNumberFormat="1" applyFont="1" applyFill="1" applyBorder="1" applyAlignment="1">
      <alignment horizontal="center" vertical="center" wrapText="1"/>
    </xf>
    <xf numFmtId="0" fontId="0" fillId="0" borderId="15" xfId="0" applyNumberFormat="1" applyFont="1" applyBorder="1" applyAlignment="1"/>
    <xf numFmtId="9" fontId="0" fillId="0" borderId="16" xfId="0" applyNumberFormat="1" applyFont="1" applyBorder="1" applyAlignment="1"/>
    <xf numFmtId="0" fontId="0" fillId="0" borderId="16" xfId="0" applyFont="1" applyBorder="1" applyAlignment="1"/>
    <xf numFmtId="0" fontId="0" fillId="0" borderId="0" xfId="0" applyNumberFormat="1" applyFont="1" applyAlignment="1"/>
    <xf numFmtId="0" fontId="12" fillId="8" borderId="10" xfId="0" applyFont="1" applyFill="1" applyBorder="1" applyAlignment="1">
      <alignment horizontal="center" vertical="center" wrapText="1"/>
    </xf>
    <xf numFmtId="49" fontId="9" fillId="6" borderId="10" xfId="0" applyNumberFormat="1" applyFont="1" applyFill="1" applyBorder="1" applyAlignment="1">
      <alignment horizontal="center" vertical="center" wrapText="1"/>
    </xf>
    <xf numFmtId="49" fontId="9" fillId="9" borderId="15" xfId="0" applyNumberFormat="1" applyFont="1" applyFill="1" applyBorder="1" applyAlignment="1">
      <alignment horizontal="center" vertical="center" wrapText="1"/>
    </xf>
    <xf numFmtId="164" fontId="5" fillId="5" borderId="10" xfId="0" applyNumberFormat="1" applyFont="1" applyFill="1" applyBorder="1" applyAlignment="1">
      <alignment horizontal="center" vertical="center" wrapText="1"/>
    </xf>
    <xf numFmtId="164" fontId="10" fillId="9" borderId="15" xfId="0" applyNumberFormat="1" applyFont="1" applyFill="1" applyBorder="1" applyAlignment="1">
      <alignment horizontal="center" vertical="center" wrapText="1"/>
    </xf>
    <xf numFmtId="49" fontId="9" fillId="9" borderId="10" xfId="0" applyNumberFormat="1" applyFont="1" applyFill="1" applyBorder="1" applyAlignment="1">
      <alignment horizontal="center" vertical="center" wrapText="1"/>
    </xf>
    <xf numFmtId="164" fontId="9" fillId="9" borderId="10" xfId="0" applyNumberFormat="1" applyFont="1" applyFill="1" applyBorder="1" applyAlignment="1">
      <alignment horizontal="center" vertical="center" wrapText="1"/>
    </xf>
    <xf numFmtId="164" fontId="9" fillId="9" borderId="15" xfId="0" applyNumberFormat="1" applyFont="1" applyFill="1" applyBorder="1" applyAlignment="1">
      <alignment horizontal="center" vertical="center" wrapText="1"/>
    </xf>
    <xf numFmtId="0" fontId="0" fillId="0" borderId="18" xfId="0" applyNumberFormat="1" applyFont="1" applyBorder="1" applyAlignment="1">
      <alignment horizontal="right"/>
    </xf>
    <xf numFmtId="164" fontId="10" fillId="9" borderId="18" xfId="0" applyNumberFormat="1" applyFont="1" applyFill="1" applyBorder="1" applyAlignment="1">
      <alignment horizontal="center" vertical="center" wrapText="1"/>
    </xf>
    <xf numFmtId="49" fontId="5" fillId="5" borderId="10" xfId="0" applyNumberFormat="1" applyFont="1" applyFill="1" applyBorder="1" applyAlignment="1">
      <alignment horizontal="left" vertical="center" wrapText="1"/>
    </xf>
    <xf numFmtId="164" fontId="5" fillId="5" borderId="10" xfId="0" applyNumberFormat="1" applyFont="1" applyFill="1" applyBorder="1" applyAlignment="1">
      <alignment horizontal="left" vertical="center" wrapText="1"/>
    </xf>
    <xf numFmtId="164" fontId="4" fillId="5" borderId="10" xfId="0" applyNumberFormat="1" applyFont="1" applyFill="1" applyBorder="1" applyAlignment="1">
      <alignment horizontal="left" vertical="center" wrapText="1"/>
    </xf>
    <xf numFmtId="164" fontId="6" fillId="7" borderId="10" xfId="0" applyNumberFormat="1" applyFont="1" applyFill="1" applyBorder="1" applyAlignment="1">
      <alignment horizontal="left" vertical="center" wrapText="1"/>
    </xf>
    <xf numFmtId="0" fontId="0" fillId="0" borderId="19" xfId="0" applyFont="1" applyBorder="1" applyAlignment="1"/>
    <xf numFmtId="0" fontId="7" fillId="5" borderId="19" xfId="0" applyFont="1" applyFill="1" applyBorder="1" applyAlignment="1">
      <alignment vertical="center"/>
    </xf>
    <xf numFmtId="0" fontId="5" fillId="5" borderId="19" xfId="0" applyFont="1" applyFill="1" applyBorder="1" applyAlignment="1">
      <alignment vertical="center"/>
    </xf>
    <xf numFmtId="0" fontId="0" fillId="5" borderId="19" xfId="0" applyFont="1" applyFill="1" applyBorder="1" applyAlignment="1">
      <alignment wrapText="1"/>
    </xf>
    <xf numFmtId="0" fontId="0" fillId="0" borderId="20" xfId="0" applyFont="1" applyBorder="1" applyAlignment="1"/>
    <xf numFmtId="0" fontId="0" fillId="0" borderId="0" xfId="0" applyFont="1" applyBorder="1" applyAlignment="1"/>
    <xf numFmtId="0" fontId="0" fillId="0" borderId="2" xfId="0" applyFont="1" applyBorder="1" applyAlignment="1">
      <alignment horizontal="center" vertical="center"/>
    </xf>
    <xf numFmtId="0" fontId="0" fillId="0" borderId="0" xfId="0" applyFont="1" applyBorder="1" applyAlignment="1">
      <alignment horizontal="center" vertical="center"/>
    </xf>
    <xf numFmtId="0" fontId="5" fillId="5" borderId="0" xfId="0" applyFont="1" applyFill="1" applyBorder="1" applyAlignment="1">
      <alignment horizontal="center" vertical="center" wrapText="1"/>
    </xf>
    <xf numFmtId="0" fontId="13" fillId="5" borderId="2" xfId="0" applyFont="1" applyFill="1" applyBorder="1" applyAlignment="1">
      <alignment horizontal="center" vertical="center"/>
    </xf>
    <xf numFmtId="0" fontId="1" fillId="0" borderId="0" xfId="0" applyFont="1" applyAlignment="1">
      <alignment horizontal="left" wrapText="1"/>
    </xf>
    <xf numFmtId="0" fontId="0" fillId="0" borderId="0" xfId="0" applyFont="1" applyAlignment="1"/>
    <xf numFmtId="49" fontId="5" fillId="5" borderId="11" xfId="0" applyNumberFormat="1" applyFont="1" applyFill="1" applyBorder="1" applyAlignment="1">
      <alignment horizontal="left" vertical="center" wrapText="1"/>
    </xf>
    <xf numFmtId="0" fontId="5" fillId="5" borderId="13" xfId="0" applyFont="1" applyFill="1" applyBorder="1" applyAlignment="1">
      <alignment horizontal="left" vertical="center" wrapText="1"/>
    </xf>
    <xf numFmtId="164" fontId="4" fillId="5" borderId="11" xfId="0" applyNumberFormat="1" applyFont="1" applyFill="1" applyBorder="1" applyAlignment="1">
      <alignment horizontal="left" vertical="center" wrapText="1"/>
    </xf>
    <xf numFmtId="164" fontId="4" fillId="5" borderId="13" xfId="0" applyNumberFormat="1" applyFont="1" applyFill="1" applyBorder="1" applyAlignment="1">
      <alignment horizontal="left" vertical="center" wrapText="1"/>
    </xf>
    <xf numFmtId="164" fontId="6" fillId="7" borderId="12" xfId="0" applyNumberFormat="1" applyFont="1" applyFill="1" applyBorder="1" applyAlignment="1">
      <alignment horizontal="left" vertical="center" wrapText="1"/>
    </xf>
    <xf numFmtId="164" fontId="6" fillId="7" borderId="14" xfId="0" applyNumberFormat="1" applyFont="1" applyFill="1" applyBorder="1" applyAlignment="1">
      <alignment horizontal="left" vertical="center" wrapText="1"/>
    </xf>
    <xf numFmtId="164" fontId="4" fillId="5" borderId="12" xfId="0" applyNumberFormat="1" applyFont="1" applyFill="1" applyBorder="1" applyAlignment="1">
      <alignment horizontal="left" vertical="center" wrapText="1"/>
    </xf>
    <xf numFmtId="164" fontId="4" fillId="5" borderId="14" xfId="0" applyNumberFormat="1" applyFont="1" applyFill="1" applyBorder="1" applyAlignment="1">
      <alignment horizontal="left" vertical="center" wrapText="1"/>
    </xf>
    <xf numFmtId="49" fontId="4" fillId="4"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49" fontId="7" fillId="7"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49" fontId="5" fillId="7" borderId="4"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3" xfId="0" applyFont="1" applyFill="1" applyBorder="1" applyAlignment="1">
      <alignment horizontal="center" vertical="center" wrapText="1"/>
    </xf>
    <xf numFmtId="49" fontId="9" fillId="5" borderId="11" xfId="0" applyNumberFormat="1" applyFont="1" applyFill="1" applyBorder="1" applyAlignment="1">
      <alignment horizontal="center" vertical="center" wrapText="1"/>
    </xf>
    <xf numFmtId="0" fontId="9" fillId="5" borderId="13" xfId="0" applyFont="1" applyFill="1" applyBorder="1" applyAlignment="1">
      <alignment horizontal="center" vertical="center" wrapText="1"/>
    </xf>
    <xf numFmtId="49" fontId="9" fillId="7" borderId="7"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49" fontId="5" fillId="7" borderId="7" xfId="0" applyNumberFormat="1"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49" fontId="10" fillId="7" borderId="7" xfId="0" applyNumberFormat="1"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9" xfId="0" applyFont="1" applyFill="1" applyBorder="1" applyAlignment="1">
      <alignment horizontal="center" vertical="center" wrapText="1"/>
    </xf>
    <xf numFmtId="49" fontId="12" fillId="8" borderId="7" xfId="0" applyNumberFormat="1"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17" xfId="0" applyFont="1" applyFill="1" applyBorder="1" applyAlignment="1">
      <alignment horizontal="center" vertical="center" wrapText="1"/>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BE4D5"/>
      <rgbColor rgb="FFAAAAAA"/>
      <rgbColor rgb="FFFFFFFF"/>
      <rgbColor rgb="FFFF0000"/>
      <rgbColor rgb="FFE2EFD9"/>
      <rgbColor rgb="FFDEEAF6"/>
      <rgbColor rgb="FFBDD6EE"/>
      <rgbColor rgb="FFFFF2CC"/>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4"/>
  <sheetViews>
    <sheetView showGridLines="0" workbookViewId="0"/>
  </sheetViews>
  <sheetFormatPr defaultColWidth="10" defaultRowHeight="12.95" customHeight="1" x14ac:dyDescent="0.25"/>
  <cols>
    <col min="1" max="1" width="2" customWidth="1"/>
    <col min="2" max="4" width="30.5703125" customWidth="1"/>
  </cols>
  <sheetData>
    <row r="3" spans="2:4" ht="50.1" customHeight="1" x14ac:dyDescent="0.25">
      <c r="B3" s="43" t="s">
        <v>0</v>
      </c>
      <c r="C3" s="44"/>
      <c r="D3" s="44"/>
    </row>
    <row r="7" spans="2:4" ht="18.75" x14ac:dyDescent="0.3">
      <c r="B7" s="1" t="s">
        <v>1</v>
      </c>
      <c r="C7" s="1" t="s">
        <v>2</v>
      </c>
      <c r="D7" s="1" t="s">
        <v>3</v>
      </c>
    </row>
    <row r="9" spans="2:4" ht="15.75" x14ac:dyDescent="0.25">
      <c r="B9" s="2" t="s">
        <v>4</v>
      </c>
      <c r="C9" s="2"/>
      <c r="D9" s="2"/>
    </row>
    <row r="10" spans="2:4" ht="15.75" x14ac:dyDescent="0.25">
      <c r="B10" s="3"/>
      <c r="C10" s="3" t="s">
        <v>5</v>
      </c>
      <c r="D10" s="4" t="s">
        <v>4</v>
      </c>
    </row>
    <row r="11" spans="2:4" ht="15.75" x14ac:dyDescent="0.25">
      <c r="B11" s="2" t="s">
        <v>18</v>
      </c>
      <c r="C11" s="2"/>
      <c r="D11" s="2"/>
    </row>
    <row r="12" spans="2:4" ht="15.75" x14ac:dyDescent="0.25">
      <c r="B12" s="3"/>
      <c r="C12" s="3" t="s">
        <v>5</v>
      </c>
      <c r="D12" s="4" t="s">
        <v>18</v>
      </c>
    </row>
    <row r="13" spans="2:4" ht="15.75" x14ac:dyDescent="0.25">
      <c r="B13" s="2" t="s">
        <v>32</v>
      </c>
      <c r="C13" s="2"/>
      <c r="D13" s="2"/>
    </row>
    <row r="14" spans="2:4" ht="15.75" x14ac:dyDescent="0.25">
      <c r="B14" s="3"/>
      <c r="C14" s="3" t="s">
        <v>5</v>
      </c>
      <c r="D14" s="4" t="s">
        <v>32</v>
      </c>
    </row>
  </sheetData>
  <mergeCells count="1">
    <mergeCell ref="B3:D3"/>
  </mergeCells>
  <hyperlinks>
    <hyperlink ref="D10" location="'Foglio1'!R1C1" display="Foglio1"/>
    <hyperlink ref="D12" location="'Foglio2'!R1C1" display="Foglio2"/>
    <hyperlink ref="D14" location="'Foglio3'!R1C1" display="Foglio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sqref="A1:D1"/>
    </sheetView>
  </sheetViews>
  <sheetFormatPr defaultColWidth="8.85546875" defaultRowHeight="15" customHeight="1" x14ac:dyDescent="0.25"/>
  <cols>
    <col min="1" max="1" width="33" style="5" customWidth="1"/>
    <col min="2" max="2" width="21" style="5" customWidth="1"/>
    <col min="3" max="3" width="27.42578125" style="5" customWidth="1"/>
    <col min="4" max="4" width="19.42578125" style="5" customWidth="1"/>
    <col min="5" max="6" width="8.85546875" style="5" customWidth="1"/>
    <col min="7" max="16384" width="8.85546875" style="5"/>
  </cols>
  <sheetData>
    <row r="1" spans="1:5" ht="15.75" customHeight="1" x14ac:dyDescent="0.25">
      <c r="A1" s="53" t="s">
        <v>6</v>
      </c>
      <c r="B1" s="54"/>
      <c r="C1" s="54"/>
      <c r="D1" s="55"/>
      <c r="E1" s="33"/>
    </row>
    <row r="2" spans="1:5" ht="15.75" customHeight="1" thickBot="1" x14ac:dyDescent="0.3">
      <c r="A2" s="56"/>
      <c r="B2" s="57"/>
      <c r="C2" s="57"/>
      <c r="D2" s="58"/>
      <c r="E2" s="33"/>
    </row>
    <row r="3" spans="1:5" ht="16.5" hidden="1" customHeight="1" x14ac:dyDescent="0.25">
      <c r="A3" s="59"/>
      <c r="B3" s="60"/>
      <c r="C3" s="60"/>
      <c r="D3" s="61"/>
      <c r="E3" s="33"/>
    </row>
    <row r="4" spans="1:5" ht="16.5" customHeight="1" thickBot="1" x14ac:dyDescent="0.3">
      <c r="A4" s="6" t="s">
        <v>7</v>
      </c>
      <c r="B4" s="6" t="s">
        <v>8</v>
      </c>
      <c r="C4" s="7" t="s">
        <v>9</v>
      </c>
      <c r="D4" s="6" t="s">
        <v>10</v>
      </c>
      <c r="E4" s="33"/>
    </row>
    <row r="5" spans="1:5" ht="30.75" customHeight="1" thickBot="1" x14ac:dyDescent="0.3">
      <c r="A5" s="29" t="s">
        <v>11</v>
      </c>
      <c r="B5" s="31">
        <v>2000</v>
      </c>
      <c r="C5" s="32">
        <f>Foglio3!D8</f>
        <v>2000</v>
      </c>
      <c r="D5" s="30">
        <f>B5-C5</f>
        <v>0</v>
      </c>
      <c r="E5" s="33"/>
    </row>
    <row r="6" spans="1:5" ht="30.75" customHeight="1" thickBot="1" x14ac:dyDescent="0.3">
      <c r="A6" s="29" t="s">
        <v>12</v>
      </c>
      <c r="B6" s="31">
        <v>1000</v>
      </c>
      <c r="C6" s="32">
        <f>Foglio3!C8</f>
        <v>1000</v>
      </c>
      <c r="D6" s="31">
        <f>B6-C6</f>
        <v>0</v>
      </c>
      <c r="E6" s="33"/>
    </row>
    <row r="7" spans="1:5" ht="14.1" customHeight="1" x14ac:dyDescent="0.25">
      <c r="A7" s="45" t="s">
        <v>13</v>
      </c>
      <c r="B7" s="47">
        <v>1000</v>
      </c>
      <c r="C7" s="49">
        <f>Foglio3!E8</f>
        <v>450</v>
      </c>
      <c r="D7" s="51">
        <f>B7-C7</f>
        <v>550</v>
      </c>
      <c r="E7" s="33"/>
    </row>
    <row r="8" spans="1:5" ht="15.75" customHeight="1" thickBot="1" x14ac:dyDescent="0.3">
      <c r="A8" s="46"/>
      <c r="B8" s="48"/>
      <c r="C8" s="50"/>
      <c r="D8" s="52"/>
      <c r="E8" s="33"/>
    </row>
    <row r="9" spans="1:5" ht="14.1" customHeight="1" x14ac:dyDescent="0.25">
      <c r="A9" s="45" t="s">
        <v>14</v>
      </c>
      <c r="B9" s="47">
        <v>400</v>
      </c>
      <c r="C9" s="49">
        <f>Foglio3!F8</f>
        <v>400</v>
      </c>
      <c r="D9" s="51">
        <f>B9-C9</f>
        <v>0</v>
      </c>
      <c r="E9" s="33"/>
    </row>
    <row r="10" spans="1:5" ht="15.75" customHeight="1" thickBot="1" x14ac:dyDescent="0.3">
      <c r="A10" s="46"/>
      <c r="B10" s="48"/>
      <c r="C10" s="50"/>
      <c r="D10" s="52"/>
      <c r="E10" s="33"/>
    </row>
    <row r="11" spans="1:5" ht="30.75" customHeight="1" thickBot="1" x14ac:dyDescent="0.3">
      <c r="A11" s="29" t="s">
        <v>15</v>
      </c>
      <c r="B11" s="31">
        <v>5500</v>
      </c>
      <c r="C11" s="32">
        <f>Foglio3!H8-350</f>
        <v>5317.13</v>
      </c>
      <c r="D11" s="31">
        <f>B11-C11</f>
        <v>182.86999999999989</v>
      </c>
      <c r="E11" s="33"/>
    </row>
    <row r="12" spans="1:5" ht="30.75" customHeight="1" thickBot="1" x14ac:dyDescent="0.3">
      <c r="A12" s="29" t="s">
        <v>16</v>
      </c>
      <c r="B12" s="31">
        <v>350</v>
      </c>
      <c r="C12" s="32">
        <v>350</v>
      </c>
      <c r="D12" s="31">
        <f>B12-C12</f>
        <v>0</v>
      </c>
      <c r="E12" s="33"/>
    </row>
    <row r="13" spans="1:5" ht="16.5" customHeight="1" thickBot="1" x14ac:dyDescent="0.3">
      <c r="A13" s="29" t="s">
        <v>17</v>
      </c>
      <c r="B13" s="31">
        <v>800</v>
      </c>
      <c r="C13" s="32">
        <f>Foglio3!G8</f>
        <v>788.47</v>
      </c>
      <c r="D13" s="31">
        <f>B13-C13</f>
        <v>11.529999999999973</v>
      </c>
      <c r="E13" s="33"/>
    </row>
  </sheetData>
  <mergeCells count="11">
    <mergeCell ref="A9:A10"/>
    <mergeCell ref="B9:B10"/>
    <mergeCell ref="C9:C10"/>
    <mergeCell ref="D9:D10"/>
    <mergeCell ref="A1:D1"/>
    <mergeCell ref="A2:D2"/>
    <mergeCell ref="A3:D3"/>
    <mergeCell ref="A7:A8"/>
    <mergeCell ref="B7:B8"/>
    <mergeCell ref="C7:C8"/>
    <mergeCell ref="D7:D8"/>
  </mergeCells>
  <pageMargins left="0.7" right="0.7" top="0.75" bottom="0.75" header="0.3" footer="0.3"/>
  <pageSetup orientation="landscape"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14" sqref="F14"/>
    </sheetView>
  </sheetViews>
  <sheetFormatPr defaultColWidth="8.85546875" defaultRowHeight="15" customHeight="1" x14ac:dyDescent="0.25"/>
  <cols>
    <col min="1" max="1" width="24.85546875" style="9" customWidth="1"/>
    <col min="2" max="2" width="16.7109375" style="9" customWidth="1"/>
    <col min="3" max="3" width="15" style="9" customWidth="1"/>
    <col min="4" max="4" width="22.140625" style="9" customWidth="1"/>
    <col min="5" max="5" width="21.7109375" style="9" customWidth="1"/>
    <col min="6" max="6" width="69.85546875" style="9" customWidth="1"/>
    <col min="7" max="7" width="8.85546875" style="9" customWidth="1"/>
    <col min="8" max="16384" width="8.85546875" style="9"/>
  </cols>
  <sheetData>
    <row r="1" spans="1:6" ht="15" customHeight="1" x14ac:dyDescent="0.25">
      <c r="A1" s="62" t="s">
        <v>19</v>
      </c>
      <c r="B1" s="63"/>
      <c r="C1" s="63"/>
      <c r="D1" s="63"/>
      <c r="E1" s="64"/>
      <c r="F1" s="34"/>
    </row>
    <row r="2" spans="1:6" ht="27" customHeight="1" thickBot="1" x14ac:dyDescent="0.3">
      <c r="A2" s="65" t="s">
        <v>20</v>
      </c>
      <c r="B2" s="66"/>
      <c r="C2" s="66"/>
      <c r="D2" s="66"/>
      <c r="E2" s="67"/>
      <c r="F2" s="35"/>
    </row>
    <row r="3" spans="1:6" ht="15.75" hidden="1" customHeight="1" x14ac:dyDescent="0.25">
      <c r="A3" s="73" t="s">
        <v>21</v>
      </c>
      <c r="B3" s="69"/>
      <c r="C3" s="69"/>
      <c r="D3" s="69"/>
      <c r="E3" s="69"/>
      <c r="F3" s="74"/>
    </row>
    <row r="4" spans="1:6" ht="15.75" hidden="1" customHeight="1" x14ac:dyDescent="0.25">
      <c r="A4" s="75" t="s">
        <v>22</v>
      </c>
      <c r="B4" s="76"/>
      <c r="C4" s="76"/>
      <c r="D4" s="76"/>
      <c r="E4" s="76"/>
      <c r="F4" s="77"/>
    </row>
    <row r="5" spans="1:6" ht="15.75" hidden="1" customHeight="1" x14ac:dyDescent="0.25">
      <c r="A5" s="75" t="s">
        <v>23</v>
      </c>
      <c r="B5" s="76"/>
      <c r="C5" s="76"/>
      <c r="D5" s="76"/>
      <c r="E5" s="76"/>
      <c r="F5" s="77"/>
    </row>
    <row r="6" spans="1:6" ht="15.75" hidden="1" customHeight="1" x14ac:dyDescent="0.25">
      <c r="A6" s="78" t="s">
        <v>24</v>
      </c>
      <c r="B6" s="79"/>
      <c r="C6" s="79"/>
      <c r="D6" s="79"/>
      <c r="E6" s="79"/>
      <c r="F6" s="80"/>
    </row>
    <row r="7" spans="1:6" ht="15.75" hidden="1" customHeight="1" x14ac:dyDescent="0.25">
      <c r="A7" s="68"/>
      <c r="B7" s="69"/>
      <c r="C7" s="69"/>
      <c r="D7" s="69"/>
      <c r="E7" s="69"/>
      <c r="F7" s="70"/>
    </row>
    <row r="8" spans="1:6" ht="30" customHeight="1" x14ac:dyDescent="0.25">
      <c r="A8" s="71" t="s">
        <v>25</v>
      </c>
      <c r="B8" s="71" t="s">
        <v>26</v>
      </c>
      <c r="C8" s="71" t="s">
        <v>27</v>
      </c>
      <c r="D8" s="71" t="s">
        <v>28</v>
      </c>
      <c r="E8" s="10" t="s">
        <v>29</v>
      </c>
      <c r="F8" s="36"/>
    </row>
    <row r="9" spans="1:6" ht="60.75" customHeight="1" thickBot="1" x14ac:dyDescent="0.3">
      <c r="A9" s="72"/>
      <c r="B9" s="72"/>
      <c r="C9" s="72"/>
      <c r="D9" s="72"/>
      <c r="E9" s="11" t="s">
        <v>30</v>
      </c>
      <c r="F9" s="36"/>
    </row>
    <row r="10" spans="1:6" ht="15.75" customHeight="1" thickBot="1" x14ac:dyDescent="0.3">
      <c r="A10" s="29" t="s">
        <v>43</v>
      </c>
      <c r="B10" s="12">
        <v>36</v>
      </c>
      <c r="C10" s="13">
        <v>1</v>
      </c>
      <c r="D10" s="12">
        <v>100</v>
      </c>
      <c r="E10" s="22">
        <f>1858.96/$B$15*B10</f>
        <v>484.94608695652175</v>
      </c>
      <c r="F10" s="33"/>
    </row>
    <row r="11" spans="1:6" ht="15.75" customHeight="1" thickBot="1" x14ac:dyDescent="0.3">
      <c r="A11" s="29" t="s">
        <v>43</v>
      </c>
      <c r="B11" s="12">
        <v>24</v>
      </c>
      <c r="C11" s="14">
        <v>0.66669999999999996</v>
      </c>
      <c r="D11" s="12">
        <v>100</v>
      </c>
      <c r="E11" s="22">
        <f>1858.96/$B$15*B11</f>
        <v>323.29739130434785</v>
      </c>
      <c r="F11" s="33"/>
    </row>
    <row r="12" spans="1:6" ht="15.75" customHeight="1" thickBot="1" x14ac:dyDescent="0.3">
      <c r="A12" s="29" t="s">
        <v>43</v>
      </c>
      <c r="B12" s="12">
        <v>6</v>
      </c>
      <c r="C12" s="14">
        <v>0.1666</v>
      </c>
      <c r="D12" s="12">
        <v>100</v>
      </c>
      <c r="E12" s="22">
        <f>1858.96/$B$15*B12</f>
        <v>80.824347826086964</v>
      </c>
      <c r="F12" s="33"/>
    </row>
    <row r="13" spans="1:6" ht="15.75" customHeight="1" thickBot="1" x14ac:dyDescent="0.3">
      <c r="A13" s="29" t="s">
        <v>43</v>
      </c>
      <c r="B13" s="12">
        <v>36</v>
      </c>
      <c r="C13" s="14">
        <v>1</v>
      </c>
      <c r="D13" s="12">
        <v>100</v>
      </c>
      <c r="E13" s="22">
        <f>1858.96/$B$15*B13</f>
        <v>484.94608695652175</v>
      </c>
      <c r="F13" s="33"/>
    </row>
    <row r="14" spans="1:6" ht="15.75" customHeight="1" thickBot="1" x14ac:dyDescent="0.3">
      <c r="A14" s="29" t="s">
        <v>43</v>
      </c>
      <c r="B14" s="12">
        <v>36</v>
      </c>
      <c r="C14" s="14">
        <v>1</v>
      </c>
      <c r="D14" s="12">
        <v>100</v>
      </c>
      <c r="E14" s="22">
        <f>1858.96/$B$15*B14</f>
        <v>484.94608695652175</v>
      </c>
      <c r="F14" s="33"/>
    </row>
    <row r="15" spans="1:6" ht="9.9499999999999993" hidden="1" customHeight="1" x14ac:dyDescent="0.25">
      <c r="A15" s="8" t="s">
        <v>31</v>
      </c>
      <c r="B15" s="15">
        <f>SUM(B10:B14)</f>
        <v>138</v>
      </c>
      <c r="C15" s="16"/>
      <c r="D15" s="17"/>
      <c r="E15" s="17"/>
      <c r="F15" s="37"/>
    </row>
    <row r="16" spans="1:6" ht="14.1" customHeight="1" x14ac:dyDescent="0.25">
      <c r="A16" s="39"/>
      <c r="B16" s="39"/>
      <c r="C16" s="39"/>
      <c r="D16" s="39"/>
      <c r="E16" s="39"/>
      <c r="F16" s="38"/>
    </row>
    <row r="17" spans="1:6" ht="15" customHeight="1" x14ac:dyDescent="0.25">
      <c r="A17" s="40"/>
      <c r="B17" s="41"/>
      <c r="C17" s="40"/>
      <c r="D17" s="40"/>
      <c r="E17" s="40"/>
      <c r="F17" s="38"/>
    </row>
  </sheetData>
  <mergeCells count="11">
    <mergeCell ref="A1:E1"/>
    <mergeCell ref="A2:E2"/>
    <mergeCell ref="A7:F7"/>
    <mergeCell ref="A8:A9"/>
    <mergeCell ref="B8:B9"/>
    <mergeCell ref="C8:C9"/>
    <mergeCell ref="D8:D9"/>
    <mergeCell ref="A3:F3"/>
    <mergeCell ref="A4:F4"/>
    <mergeCell ref="A5:F5"/>
    <mergeCell ref="A6:F6"/>
  </mergeCells>
  <pageMargins left="0.7" right="0.7" top="0.75" bottom="0.75" header="0.3" footer="0.3"/>
  <pageSetup orientation="landscape"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showGridLines="0" tabSelected="1" zoomScaleNormal="100" zoomScaleSheetLayoutView="100" workbookViewId="0">
      <selection activeCell="F25" sqref="F25"/>
    </sheetView>
  </sheetViews>
  <sheetFormatPr defaultColWidth="8.85546875" defaultRowHeight="15" customHeight="1" x14ac:dyDescent="0.25"/>
  <cols>
    <col min="1" max="1" width="20.140625" style="18" customWidth="1"/>
    <col min="2" max="4" width="17.140625" style="18" customWidth="1"/>
    <col min="5" max="5" width="27.28515625" style="18" customWidth="1"/>
    <col min="6" max="6" width="16.140625" style="18" customWidth="1"/>
    <col min="7" max="7" width="18.42578125" style="18" customWidth="1"/>
    <col min="8" max="8" width="20" style="18" customWidth="1"/>
    <col min="9" max="9" width="11.42578125" style="18" customWidth="1"/>
    <col min="10" max="10" width="8.85546875" style="18" customWidth="1"/>
    <col min="11" max="16384" width="8.85546875" style="18"/>
  </cols>
  <sheetData>
    <row r="1" spans="1:9" ht="29.25" customHeight="1" x14ac:dyDescent="0.25">
      <c r="A1" s="19"/>
      <c r="B1" s="81" t="s">
        <v>33</v>
      </c>
      <c r="C1" s="82"/>
      <c r="D1" s="82"/>
      <c r="E1" s="82"/>
      <c r="F1" s="82"/>
      <c r="G1" s="82"/>
      <c r="H1" s="82"/>
      <c r="I1" s="83"/>
    </row>
    <row r="2" spans="1:9" ht="30.75" customHeight="1" x14ac:dyDescent="0.25">
      <c r="A2" s="20" t="s">
        <v>34</v>
      </c>
      <c r="B2" s="20" t="s">
        <v>35</v>
      </c>
      <c r="C2" s="20" t="s">
        <v>36</v>
      </c>
      <c r="D2" s="20" t="s">
        <v>37</v>
      </c>
      <c r="E2" s="20" t="s">
        <v>38</v>
      </c>
      <c r="F2" s="20" t="s">
        <v>39</v>
      </c>
      <c r="G2" s="20" t="s">
        <v>17</v>
      </c>
      <c r="H2" s="20" t="s">
        <v>40</v>
      </c>
      <c r="I2" s="21" t="s">
        <v>41</v>
      </c>
    </row>
    <row r="3" spans="1:9" ht="30.75" customHeight="1" x14ac:dyDescent="0.25">
      <c r="A3" s="29" t="s">
        <v>43</v>
      </c>
      <c r="B3" s="22">
        <f>Foglio2!E10</f>
        <v>484.94608695652175</v>
      </c>
      <c r="C3" s="22"/>
      <c r="D3" s="22"/>
      <c r="E3" s="22">
        <v>40</v>
      </c>
      <c r="F3" s="22"/>
      <c r="G3" s="22"/>
      <c r="H3" s="22">
        <v>2000</v>
      </c>
      <c r="I3" s="23">
        <f>B3+E3+G3+H3</f>
        <v>2524.9460869565219</v>
      </c>
    </row>
    <row r="4" spans="1:9" ht="15.75" customHeight="1" x14ac:dyDescent="0.25">
      <c r="A4" s="29" t="s">
        <v>43</v>
      </c>
      <c r="B4" s="22">
        <f>Foglio2!E11</f>
        <v>323.29739130434785</v>
      </c>
      <c r="C4" s="22">
        <v>1000</v>
      </c>
      <c r="D4" s="22"/>
      <c r="E4" s="22">
        <v>100</v>
      </c>
      <c r="F4" s="22"/>
      <c r="G4" s="22"/>
      <c r="H4" s="22">
        <v>1333.8</v>
      </c>
      <c r="I4" s="23">
        <f>B4+E4+H4+C4</f>
        <v>2757.0973913043481</v>
      </c>
    </row>
    <row r="5" spans="1:9" ht="15.75" customHeight="1" x14ac:dyDescent="0.25">
      <c r="A5" s="29" t="s">
        <v>43</v>
      </c>
      <c r="B5" s="22">
        <f>Foglio2!E12</f>
        <v>80.824347826086964</v>
      </c>
      <c r="C5" s="22"/>
      <c r="D5" s="22"/>
      <c r="E5" s="22"/>
      <c r="F5" s="22"/>
      <c r="G5" s="22"/>
      <c r="H5" s="22">
        <v>333.33</v>
      </c>
      <c r="I5" s="23">
        <f>B5+E5+G5+H5</f>
        <v>414.15434782608696</v>
      </c>
    </row>
    <row r="6" spans="1:9" ht="15.75" customHeight="1" x14ac:dyDescent="0.25">
      <c r="A6" s="29" t="s">
        <v>43</v>
      </c>
      <c r="B6" s="22">
        <f>Foglio2!E13</f>
        <v>484.94608695652175</v>
      </c>
      <c r="C6" s="22"/>
      <c r="D6" s="22">
        <v>2000</v>
      </c>
      <c r="E6" s="22">
        <v>160</v>
      </c>
      <c r="F6" s="22">
        <v>400</v>
      </c>
      <c r="G6" s="22">
        <v>176.15</v>
      </c>
      <c r="H6" s="22">
        <v>0</v>
      </c>
      <c r="I6" s="23">
        <f>B6+E6+F6+G6+H6+D6</f>
        <v>3221.096086956522</v>
      </c>
    </row>
    <row r="7" spans="1:9" ht="15.75" customHeight="1" x14ac:dyDescent="0.25">
      <c r="A7" s="29" t="s">
        <v>43</v>
      </c>
      <c r="B7" s="22">
        <f>Foglio2!E14</f>
        <v>484.94608695652175</v>
      </c>
      <c r="C7" s="22"/>
      <c r="D7" s="22"/>
      <c r="E7" s="22">
        <v>150</v>
      </c>
      <c r="F7" s="22"/>
      <c r="G7" s="22">
        <v>612.32000000000005</v>
      </c>
      <c r="H7" s="22">
        <v>2000</v>
      </c>
      <c r="I7" s="23">
        <f>B7+H7+G7+E7</f>
        <v>3247.266086956522</v>
      </c>
    </row>
    <row r="8" spans="1:9" ht="15.75" customHeight="1" x14ac:dyDescent="0.25">
      <c r="A8" s="24" t="s">
        <v>42</v>
      </c>
      <c r="B8" s="25">
        <f t="shared" ref="B8:I8" si="0">SUM(B3:B7)</f>
        <v>1858.96</v>
      </c>
      <c r="C8" s="25">
        <f t="shared" si="0"/>
        <v>1000</v>
      </c>
      <c r="D8" s="25">
        <f t="shared" si="0"/>
        <v>2000</v>
      </c>
      <c r="E8" s="25">
        <f t="shared" si="0"/>
        <v>450</v>
      </c>
      <c r="F8" s="25">
        <f t="shared" si="0"/>
        <v>400</v>
      </c>
      <c r="G8" s="25">
        <f t="shared" si="0"/>
        <v>788.47</v>
      </c>
      <c r="H8" s="25">
        <f t="shared" si="0"/>
        <v>5667.13</v>
      </c>
      <c r="I8" s="26">
        <f t="shared" si="0"/>
        <v>12164.560000000001</v>
      </c>
    </row>
    <row r="9" spans="1:9" ht="16.5" customHeight="1" x14ac:dyDescent="0.25">
      <c r="A9" s="42"/>
      <c r="B9" s="39"/>
      <c r="C9" s="39"/>
      <c r="D9" s="39"/>
      <c r="E9" s="39"/>
      <c r="F9" s="39"/>
      <c r="G9" s="39"/>
      <c r="H9" s="39"/>
      <c r="I9" s="39"/>
    </row>
    <row r="10" spans="1:9" ht="13.5" customHeight="1" x14ac:dyDescent="0.25">
      <c r="A10" s="40"/>
      <c r="B10" s="40"/>
      <c r="C10" s="40"/>
      <c r="D10" s="40"/>
      <c r="E10" s="40"/>
      <c r="F10" s="40"/>
      <c r="G10" s="40"/>
      <c r="H10" s="40"/>
      <c r="I10" s="40"/>
    </row>
    <row r="12" spans="1:9" ht="15" customHeight="1" x14ac:dyDescent="0.25">
      <c r="H12" s="27" t="s">
        <v>44</v>
      </c>
      <c r="I12" s="28">
        <f>12000*25/100</f>
        <v>3000</v>
      </c>
    </row>
    <row r="13" spans="1:9" ht="15" customHeight="1" x14ac:dyDescent="0.25">
      <c r="H13" s="27" t="s">
        <v>44</v>
      </c>
      <c r="I13" s="28">
        <f>11000*25/100</f>
        <v>2750</v>
      </c>
    </row>
  </sheetData>
  <mergeCells count="1">
    <mergeCell ref="B1:I1"/>
  </mergeCells>
  <pageMargins left="0.7" right="0.7" top="0.75" bottom="0.75" header="0.3" footer="0.3"/>
  <pageSetup scale="74" orientation="landscape"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Riepilogo di esportazione</vt: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Fabio Cominassi</cp:lastModifiedBy>
  <cp:lastPrinted>2023-04-24T07:54:57Z</cp:lastPrinted>
  <dcterms:modified xsi:type="dcterms:W3CDTF">2023-04-26T13:34:47Z</dcterms:modified>
</cp:coreProperties>
</file>