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_RAGIONERIA\PERSONALE\CONTRATTAZIONE INTEGRATIVA\2022\LIQUIDAZIONE INCENTIVI\"/>
    </mc:Choice>
  </mc:AlternateContent>
  <bookViews>
    <workbookView xWindow="0" yWindow="0" windowWidth="28800" windowHeight="12300" activeTab="3"/>
  </bookViews>
  <sheets>
    <sheet name="Riepilogo di esportazione" sheetId="1" r:id="rId1"/>
    <sheet name="Foglio1" sheetId="2" r:id="rId2"/>
    <sheet name="Foglio2" sheetId="3" r:id="rId3"/>
    <sheet name="Foglio3" sheetId="4" r:id="rId4"/>
  </sheets>
  <calcPr calcId="162913"/>
</workbook>
</file>

<file path=xl/calcChain.xml><?xml version="1.0" encoding="utf-8"?>
<calcChain xmlns="http://schemas.openxmlformats.org/spreadsheetml/2006/main">
  <c r="I13" i="4" l="1"/>
  <c r="I12" i="4"/>
  <c r="H8" i="4" l="1"/>
  <c r="G8" i="4"/>
  <c r="C13" i="2" s="1"/>
  <c r="D13" i="2" s="1"/>
  <c r="F8" i="4"/>
  <c r="E8" i="4"/>
  <c r="C7" i="2" s="1"/>
  <c r="D7" i="2" s="1"/>
  <c r="D8" i="4"/>
  <c r="C5" i="2" s="1"/>
  <c r="D5" i="2" s="1"/>
  <c r="C8" i="4"/>
  <c r="C6" i="2" s="1"/>
  <c r="D6" i="2" s="1"/>
  <c r="B7" i="4"/>
  <c r="I7" i="4" s="1"/>
  <c r="B6" i="4"/>
  <c r="I6" i="4" s="1"/>
  <c r="B5" i="4"/>
  <c r="I5" i="4" s="1"/>
  <c r="B4" i="4"/>
  <c r="I4" i="4" s="1"/>
  <c r="B15" i="3"/>
  <c r="E14" i="3"/>
  <c r="E13" i="3"/>
  <c r="E12" i="3"/>
  <c r="E11" i="3"/>
  <c r="E10" i="3"/>
  <c r="B3" i="4" s="1"/>
  <c r="D12" i="2"/>
  <c r="C11" i="2"/>
  <c r="D11" i="2" s="1"/>
  <c r="C9" i="2"/>
  <c r="D9" i="2" s="1"/>
  <c r="I3" i="4" l="1"/>
  <c r="I8" i="4" s="1"/>
  <c r="B8" i="4"/>
</calcChain>
</file>

<file path=xl/sharedStrings.xml><?xml version="1.0" encoding="utf-8"?>
<sst xmlns="http://schemas.openxmlformats.org/spreadsheetml/2006/main" count="61" uniqueCount="45">
  <si>
    <t>Questo documento è stato esportato da Numbers. Tutte le tabelle sono state convertite in un foglio di lavoro di Excel. Tutti gli altri oggetti di ciascun foglio di Numbers sono stati collocati in fogli di lavoro separati. Nota che i calcoli delle formule potrebbero differire in Excel.</t>
  </si>
  <si>
    <t>Nome del foglio di Numbers</t>
  </si>
  <si>
    <t>Nome della tabella di Numbers</t>
  </si>
  <si>
    <t>Nome foglio di lavoro Excel</t>
  </si>
  <si>
    <t>Foglio1</t>
  </si>
  <si>
    <t>Tabella 1</t>
  </si>
  <si>
    <t>TRATTAMENTO ACCESSORIO INDIVIDUALE 2022</t>
  </si>
  <si>
    <t>Voci contrattuali</t>
  </si>
  <si>
    <t>Importi contrattuali</t>
  </si>
  <si>
    <t>Importi liquidati</t>
  </si>
  <si>
    <t>Differenza</t>
  </si>
  <si>
    <t>Progetti ex art. 67 c.3 CCNL - Progetto Neve</t>
  </si>
  <si>
    <t>Progetti ex art. 67 c.3 CCNL - Progetto Social</t>
  </si>
  <si>
    <t>Progetti ex art. 67 c.3 CCNL - Progetto Disponibilità</t>
  </si>
  <si>
    <t>Indennità condizioni lavoro - Indennità di rischio</t>
  </si>
  <si>
    <t xml:space="preserve">Compensi per specifiche responsabilità – c. 1 </t>
  </si>
  <si>
    <t xml:space="preserve">Compensi per specifiche responsabilità – c. 2 </t>
  </si>
  <si>
    <t xml:space="preserve">Straordinari </t>
  </si>
  <si>
    <t>Foglio2</t>
  </si>
  <si>
    <r>
      <rPr>
        <b/>
        <sz val="7"/>
        <color indexed="8"/>
        <rFont val="Garamond"/>
      </rPr>
      <t xml:space="preserve">B) RISORSE PERFORMANCE INDIVIDUALE= € </t>
    </r>
    <r>
      <rPr>
        <b/>
        <u/>
        <sz val="8"/>
        <color indexed="15"/>
        <rFont val="Garamond"/>
      </rPr>
      <t>Euro 1.858,96</t>
    </r>
  </si>
  <si>
    <t>RISORSE DISPONIBILI DA RIPARTIRE (al netto della maggiorazione premio individuale di cui alla tabella B1)</t>
  </si>
  <si>
    <t xml:space="preserve">MODALITA’ DI RIPARTO: </t>
  </si>
  <si>
    <t>RISORSE DISPONIBILI euro 10.710,90 : PUNTEGGIO COMPLESSIVO 768,2</t>
  </si>
  <si>
    <t>=</t>
  </si>
  <si>
    <r>
      <rPr>
        <b/>
        <sz val="11"/>
        <color indexed="15"/>
        <rFont val="Garamond"/>
      </rPr>
      <t xml:space="preserve">13,94 </t>
    </r>
    <r>
      <rPr>
        <b/>
        <u/>
        <sz val="11"/>
        <color indexed="15"/>
        <rFont val="Garamond"/>
      </rPr>
      <t>(valore Z)</t>
    </r>
  </si>
  <si>
    <t>DIPENDENTE</t>
  </si>
  <si>
    <t xml:space="preserve">ORARIO DI LAVORO                   </t>
  </si>
  <si>
    <t>EVENTUALE RIPROPORZIONAMENTO PER ORARIO DI LAVORO</t>
  </si>
  <si>
    <t>PUNTEGGIO SCHEDA VALUTAZIONE</t>
  </si>
  <si>
    <t>PREMIO PERFORMANCE</t>
  </si>
  <si>
    <t>(riproporzionato in base all’orario di lavoro e ai mesi di effettivo servizio)</t>
  </si>
  <si>
    <t>TOT</t>
  </si>
  <si>
    <t>Foglio3</t>
  </si>
  <si>
    <t>RIEPILOGO</t>
  </si>
  <si>
    <t>Dipendente</t>
  </si>
  <si>
    <t xml:space="preserve">performance </t>
  </si>
  <si>
    <t>Progetti art. 67 - Social</t>
  </si>
  <si>
    <t>Progetti art. 67 - Neve</t>
  </si>
  <si>
    <t>Progetti art. 67 - Disponibilita'</t>
  </si>
  <si>
    <t>Indennità cond. lavoro</t>
  </si>
  <si>
    <t xml:space="preserve">Spec. Resp. </t>
  </si>
  <si>
    <t>TOTALI</t>
  </si>
  <si>
    <t>TOTALE</t>
  </si>
  <si>
    <t>Omissis</t>
  </si>
  <si>
    <t>ind risultato - omissis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</si>
</sst>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 € &quot;* #,##0.00&quot; &quot;;&quot;-€ &quot;* #,##0.00&quot; &quot;;&quot; € &quot;* &quot;-&quot;??&quot; &quot;"/>
  </numFmts>
  <fonts count="14" x14ac:knownFonts="1">
    <font>
      <sz val="11"/>
      <color indexed="8"/>
      <name val="Calibri"/>
    </font>
    <font>
      <sz val="12"/>
      <color indexed="8"/>
      <name val="Calibri"/>
    </font>
    <font>
      <sz val="14"/>
      <color indexed="8"/>
      <name val="Calibri"/>
    </font>
    <font>
      <u/>
      <sz val="12"/>
      <color indexed="11"/>
      <name val="Calibri"/>
    </font>
    <font>
      <b/>
      <sz val="12"/>
      <color indexed="8"/>
      <name val="Garamond"/>
    </font>
    <font>
      <sz val="11"/>
      <color indexed="8"/>
      <name val="Garamond"/>
    </font>
    <font>
      <b/>
      <sz val="12"/>
      <color indexed="15"/>
      <name val="Garamond"/>
    </font>
    <font>
      <b/>
      <sz val="7"/>
      <color indexed="8"/>
      <name val="Garamond"/>
    </font>
    <font>
      <b/>
      <u/>
      <sz val="8"/>
      <color indexed="15"/>
      <name val="Garamond"/>
    </font>
    <font>
      <b/>
      <sz val="11"/>
      <color indexed="8"/>
      <name val="Garamond"/>
    </font>
    <font>
      <b/>
      <sz val="11"/>
      <color indexed="15"/>
      <name val="Garamond"/>
    </font>
    <font>
      <b/>
      <u/>
      <sz val="11"/>
      <color indexed="15"/>
      <name val="Garamond"/>
    </font>
    <font>
      <b/>
      <sz val="22"/>
      <color indexed="8"/>
      <name val="Garamond"/>
    </font>
    <font>
      <sz val="10"/>
      <color indexed="8"/>
      <name val="Palatino Linotype"/>
    </font>
  </fonts>
  <fills count="10">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s>
  <borders count="21">
    <border>
      <left/>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thin">
        <color indexed="13"/>
      </bottom>
      <diagonal/>
    </border>
    <border>
      <left style="medium">
        <color indexed="8"/>
      </left>
      <right style="medium">
        <color indexed="8"/>
      </right>
      <top style="medium">
        <color indexed="8"/>
      </top>
      <bottom/>
      <diagonal/>
    </border>
    <border>
      <left style="medium">
        <color indexed="8"/>
      </left>
      <right style="medium">
        <color indexed="8"/>
      </right>
      <top style="thin">
        <color indexed="13"/>
      </top>
      <bottom style="medium">
        <color indexed="8"/>
      </bottom>
      <diagonal/>
    </border>
    <border>
      <left style="medium">
        <color indexed="8"/>
      </left>
      <right style="medium">
        <color indexed="8"/>
      </right>
      <top/>
      <bottom style="medium">
        <color indexed="8"/>
      </bottom>
      <diagonal/>
    </border>
    <border>
      <left style="medium">
        <color indexed="8"/>
      </left>
      <right style="thin">
        <color indexed="13"/>
      </right>
      <top style="medium">
        <color indexed="8"/>
      </top>
      <bottom style="medium">
        <color indexed="8"/>
      </bottom>
      <diagonal/>
    </border>
    <border>
      <left style="thin">
        <color indexed="13"/>
      </left>
      <right style="thin">
        <color indexed="13"/>
      </right>
      <top style="medium">
        <color indexed="8"/>
      </top>
      <bottom style="medium">
        <color indexed="8"/>
      </bottom>
      <diagonal/>
    </border>
    <border>
      <left/>
      <right style="thin">
        <color indexed="13"/>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medium">
        <color indexed="8"/>
      </left>
      <right/>
      <top/>
      <bottom/>
      <diagonal/>
    </border>
    <border>
      <left style="thin">
        <color indexed="13"/>
      </left>
      <right/>
      <top/>
      <bottom/>
      <diagonal/>
    </border>
  </borders>
  <cellStyleXfs count="1">
    <xf numFmtId="0" fontId="0" fillId="0" borderId="0" applyNumberFormat="0" applyFill="0" applyBorder="0" applyProtection="0"/>
  </cellStyleXfs>
  <cellXfs count="84">
    <xf numFmtId="0" fontId="0" fillId="0" borderId="0" xfId="0" applyFont="1" applyAlignment="1"/>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applyFont="1" applyAlignment="1"/>
    <xf numFmtId="49" fontId="4" fillId="5" borderId="10" xfId="0" applyNumberFormat="1" applyFont="1" applyFill="1" applyBorder="1" applyAlignment="1">
      <alignment horizontal="center" vertical="center" wrapText="1"/>
    </xf>
    <xf numFmtId="49" fontId="6" fillId="6" borderId="10" xfId="0" applyNumberFormat="1" applyFont="1" applyFill="1" applyBorder="1" applyAlignment="1">
      <alignment horizontal="center" vertical="center" wrapText="1"/>
    </xf>
    <xf numFmtId="49" fontId="5" fillId="5" borderId="10" xfId="0" applyNumberFormat="1" applyFont="1" applyFill="1" applyBorder="1" applyAlignment="1">
      <alignment horizontal="center" vertical="center" wrapText="1"/>
    </xf>
    <xf numFmtId="0" fontId="0" fillId="0" borderId="0" xfId="0" applyNumberFormat="1" applyFont="1" applyAlignment="1"/>
    <xf numFmtId="49" fontId="10" fillId="6" borderId="12" xfId="0" applyNumberFormat="1" applyFont="1" applyFill="1" applyBorder="1" applyAlignment="1">
      <alignment horizontal="center" vertical="center" wrapText="1"/>
    </xf>
    <xf numFmtId="49" fontId="9" fillId="6" borderId="14" xfId="0" applyNumberFormat="1" applyFont="1" applyFill="1" applyBorder="1" applyAlignment="1">
      <alignment horizontal="center" vertical="center" wrapText="1"/>
    </xf>
    <xf numFmtId="0" fontId="5" fillId="5" borderId="10" xfId="0" applyNumberFormat="1" applyFont="1" applyFill="1" applyBorder="1" applyAlignment="1">
      <alignment horizontal="center" vertical="center" wrapText="1"/>
    </xf>
    <xf numFmtId="9" fontId="5" fillId="5" borderId="10" xfId="0" applyNumberFormat="1" applyFont="1" applyFill="1" applyBorder="1" applyAlignment="1">
      <alignment horizontal="center" vertical="center" wrapText="1"/>
    </xf>
    <xf numFmtId="10" fontId="5" fillId="5" borderId="10" xfId="0" applyNumberFormat="1" applyFont="1" applyFill="1" applyBorder="1" applyAlignment="1">
      <alignment horizontal="center" vertical="center" wrapText="1"/>
    </xf>
    <xf numFmtId="0" fontId="0" fillId="0" borderId="15" xfId="0" applyNumberFormat="1" applyFont="1" applyBorder="1" applyAlignment="1"/>
    <xf numFmtId="9" fontId="0" fillId="0" borderId="16" xfId="0" applyNumberFormat="1" applyFont="1" applyBorder="1" applyAlignment="1"/>
    <xf numFmtId="0" fontId="0" fillId="0" borderId="16" xfId="0" applyFont="1" applyBorder="1" applyAlignment="1"/>
    <xf numFmtId="0" fontId="0" fillId="0" borderId="0" xfId="0" applyNumberFormat="1" applyFont="1" applyAlignment="1"/>
    <xf numFmtId="0" fontId="12" fillId="8" borderId="10" xfId="0" applyFont="1" applyFill="1" applyBorder="1" applyAlignment="1">
      <alignment horizontal="center" vertical="center" wrapText="1"/>
    </xf>
    <xf numFmtId="49" fontId="9" fillId="6" borderId="10" xfId="0" applyNumberFormat="1" applyFont="1" applyFill="1" applyBorder="1" applyAlignment="1">
      <alignment horizontal="center" vertical="center" wrapText="1"/>
    </xf>
    <xf numFmtId="49" fontId="9" fillId="9" borderId="15" xfId="0" applyNumberFormat="1" applyFont="1" applyFill="1" applyBorder="1" applyAlignment="1">
      <alignment horizontal="center" vertical="center" wrapText="1"/>
    </xf>
    <xf numFmtId="164" fontId="5" fillId="5" borderId="10" xfId="0" applyNumberFormat="1" applyFont="1" applyFill="1" applyBorder="1" applyAlignment="1">
      <alignment horizontal="center" vertical="center" wrapText="1"/>
    </xf>
    <xf numFmtId="164" fontId="10" fillId="9" borderId="15" xfId="0" applyNumberFormat="1" applyFont="1" applyFill="1" applyBorder="1" applyAlignment="1">
      <alignment horizontal="center" vertical="center" wrapText="1"/>
    </xf>
    <xf numFmtId="49" fontId="9" fillId="9" borderId="10" xfId="0" applyNumberFormat="1" applyFont="1" applyFill="1" applyBorder="1" applyAlignment="1">
      <alignment horizontal="center" vertical="center" wrapText="1"/>
    </xf>
    <xf numFmtId="164" fontId="9" fillId="9" borderId="10" xfId="0" applyNumberFormat="1" applyFont="1" applyFill="1" applyBorder="1" applyAlignment="1">
      <alignment horizontal="center" vertical="center" wrapText="1"/>
    </xf>
    <xf numFmtId="164" fontId="9" fillId="9" borderId="15" xfId="0" applyNumberFormat="1" applyFont="1" applyFill="1" applyBorder="1" applyAlignment="1">
      <alignment horizontal="center" vertical="center" wrapText="1"/>
    </xf>
    <xf numFmtId="0" fontId="0" fillId="0" borderId="18" xfId="0" applyNumberFormat="1" applyFont="1" applyBorder="1" applyAlignment="1">
      <alignment horizontal="right"/>
    </xf>
    <xf numFmtId="164" fontId="10" fillId="9" borderId="18" xfId="0" applyNumberFormat="1" applyFont="1" applyFill="1" applyBorder="1" applyAlignment="1">
      <alignment horizontal="center" vertical="center" wrapText="1"/>
    </xf>
    <xf numFmtId="49" fontId="5" fillId="5" borderId="10" xfId="0" applyNumberFormat="1" applyFont="1" applyFill="1" applyBorder="1" applyAlignment="1">
      <alignment horizontal="left" vertical="center" wrapText="1"/>
    </xf>
    <xf numFmtId="164" fontId="5" fillId="5" borderId="10" xfId="0" applyNumberFormat="1" applyFont="1" applyFill="1" applyBorder="1" applyAlignment="1">
      <alignment horizontal="left" vertical="center" wrapText="1"/>
    </xf>
    <xf numFmtId="164" fontId="4" fillId="5" borderId="10" xfId="0" applyNumberFormat="1" applyFont="1" applyFill="1" applyBorder="1" applyAlignment="1">
      <alignment horizontal="left" vertical="center" wrapText="1"/>
    </xf>
    <xf numFmtId="164" fontId="6" fillId="7" borderId="10" xfId="0" applyNumberFormat="1" applyFont="1" applyFill="1" applyBorder="1" applyAlignment="1">
      <alignment horizontal="left" vertical="center" wrapText="1"/>
    </xf>
    <xf numFmtId="0" fontId="0" fillId="0" borderId="19" xfId="0" applyFont="1" applyBorder="1" applyAlignment="1"/>
    <xf numFmtId="0" fontId="7" fillId="5" borderId="19" xfId="0" applyFont="1" applyFill="1" applyBorder="1" applyAlignment="1">
      <alignment vertical="center"/>
    </xf>
    <xf numFmtId="0" fontId="5" fillId="5" borderId="19" xfId="0" applyFont="1" applyFill="1" applyBorder="1" applyAlignment="1">
      <alignment vertical="center"/>
    </xf>
    <xf numFmtId="0" fontId="0" fillId="5" borderId="19" xfId="0" applyFont="1" applyFill="1" applyBorder="1" applyAlignment="1">
      <alignment wrapText="1"/>
    </xf>
    <xf numFmtId="0" fontId="0" fillId="0" borderId="20" xfId="0" applyFont="1" applyBorder="1" applyAlignment="1"/>
    <xf numFmtId="0" fontId="0" fillId="0" borderId="0" xfId="0" applyFont="1" applyBorder="1" applyAlignment="1"/>
    <xf numFmtId="0" fontId="0" fillId="0" borderId="2" xfId="0" applyFont="1" applyBorder="1" applyAlignment="1">
      <alignment horizontal="center" vertical="center"/>
    </xf>
    <xf numFmtId="0" fontId="0" fillId="0" borderId="0" xfId="0" applyFont="1" applyBorder="1" applyAlignment="1">
      <alignment horizontal="center" vertical="center"/>
    </xf>
    <xf numFmtId="0" fontId="5" fillId="5" borderId="0" xfId="0" applyFont="1" applyFill="1" applyBorder="1" applyAlignment="1">
      <alignment horizontal="center" vertical="center" wrapText="1"/>
    </xf>
    <xf numFmtId="0" fontId="13" fillId="5" borderId="2" xfId="0" applyFont="1" applyFill="1" applyBorder="1" applyAlignment="1">
      <alignment horizontal="center" vertical="center"/>
    </xf>
    <xf numFmtId="0" fontId="1" fillId="0" borderId="0" xfId="0" applyFont="1" applyAlignment="1">
      <alignment horizontal="left" wrapText="1"/>
    </xf>
    <xf numFmtId="0" fontId="0" fillId="0" borderId="0" xfId="0" applyFont="1" applyAlignment="1"/>
    <xf numFmtId="49" fontId="5" fillId="5" borderId="11" xfId="0" applyNumberFormat="1" applyFont="1" applyFill="1" applyBorder="1" applyAlignment="1">
      <alignment horizontal="left" vertical="center" wrapText="1"/>
    </xf>
    <xf numFmtId="0" fontId="5" fillId="5" borderId="13" xfId="0" applyFont="1" applyFill="1" applyBorder="1" applyAlignment="1">
      <alignment horizontal="left" vertical="center" wrapText="1"/>
    </xf>
    <xf numFmtId="164" fontId="4" fillId="5" borderId="11" xfId="0" applyNumberFormat="1" applyFont="1" applyFill="1" applyBorder="1" applyAlignment="1">
      <alignment horizontal="left" vertical="center" wrapText="1"/>
    </xf>
    <xf numFmtId="164" fontId="4" fillId="5" borderId="13" xfId="0" applyNumberFormat="1" applyFont="1" applyFill="1" applyBorder="1" applyAlignment="1">
      <alignment horizontal="left" vertical="center" wrapText="1"/>
    </xf>
    <xf numFmtId="164" fontId="6" fillId="7" borderId="12" xfId="0" applyNumberFormat="1" applyFont="1" applyFill="1" applyBorder="1" applyAlignment="1">
      <alignment horizontal="left" vertical="center" wrapText="1"/>
    </xf>
    <xf numFmtId="164" fontId="6" fillId="7" borderId="14" xfId="0" applyNumberFormat="1" applyFont="1" applyFill="1" applyBorder="1" applyAlignment="1">
      <alignment horizontal="left" vertical="center" wrapText="1"/>
    </xf>
    <xf numFmtId="164" fontId="4" fillId="5" borderId="12" xfId="0" applyNumberFormat="1" applyFont="1" applyFill="1" applyBorder="1" applyAlignment="1">
      <alignment horizontal="left" vertical="center" wrapText="1"/>
    </xf>
    <xf numFmtId="164" fontId="4" fillId="5" borderId="14" xfId="0" applyNumberFormat="1" applyFont="1" applyFill="1" applyBorder="1" applyAlignment="1">
      <alignment horizontal="left" vertical="center" wrapText="1"/>
    </xf>
    <xf numFmtId="49" fontId="4" fillId="4" borderId="1" xfId="0" applyNumberFormat="1"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49" fontId="7" fillId="7" borderId="1" xfId="0" applyNumberFormat="1"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49" fontId="5" fillId="7" borderId="4" xfId="0" applyNumberFormat="1"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9" fillId="7" borderId="3" xfId="0" applyFont="1" applyFill="1" applyBorder="1" applyAlignment="1">
      <alignment horizontal="center" vertical="center" wrapText="1"/>
    </xf>
    <xf numFmtId="49" fontId="9" fillId="5" borderId="11" xfId="0" applyNumberFormat="1" applyFont="1" applyFill="1" applyBorder="1" applyAlignment="1">
      <alignment horizontal="center" vertical="center" wrapText="1"/>
    </xf>
    <xf numFmtId="0" fontId="9" fillId="5" borderId="13" xfId="0" applyFont="1" applyFill="1" applyBorder="1" applyAlignment="1">
      <alignment horizontal="center" vertical="center" wrapText="1"/>
    </xf>
    <xf numFmtId="49" fontId="9" fillId="7" borderId="7" xfId="0" applyNumberFormat="1" applyFont="1" applyFill="1" applyBorder="1" applyAlignment="1">
      <alignment horizontal="center" vertical="center" wrapText="1"/>
    </xf>
    <xf numFmtId="0" fontId="9" fillId="7" borderId="6" xfId="0" applyFont="1" applyFill="1" applyBorder="1" applyAlignment="1">
      <alignment horizontal="center" vertical="center" wrapText="1"/>
    </xf>
    <xf numFmtId="49" fontId="5" fillId="7" borderId="7" xfId="0" applyNumberFormat="1"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9" xfId="0" applyFont="1" applyFill="1" applyBorder="1" applyAlignment="1">
      <alignment horizontal="center" vertical="center" wrapText="1"/>
    </xf>
    <xf numFmtId="49" fontId="10" fillId="7" borderId="7" xfId="0" applyNumberFormat="1"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9" xfId="0" applyFont="1" applyFill="1" applyBorder="1" applyAlignment="1">
      <alignment horizontal="center" vertical="center" wrapText="1"/>
    </xf>
    <xf numFmtId="49" fontId="12" fillId="8" borderId="7" xfId="0" applyNumberFormat="1" applyFont="1" applyFill="1" applyBorder="1" applyAlignment="1">
      <alignment horizontal="center" vertical="center" wrapText="1"/>
    </xf>
    <xf numFmtId="0" fontId="12" fillId="8" borderId="8" xfId="0" applyFont="1" applyFill="1" applyBorder="1" applyAlignment="1">
      <alignment horizontal="center" vertical="center" wrapText="1"/>
    </xf>
    <xf numFmtId="0" fontId="12" fillId="8" borderId="17" xfId="0" applyFont="1" applyFill="1" applyBorder="1" applyAlignment="1">
      <alignment horizontal="center" vertical="center" wrapText="1"/>
    </xf>
  </cellXfs>
  <cellStyles count="1">
    <cellStyle name="Normale"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BE4D5"/>
      <rgbColor rgb="FFAAAAAA"/>
      <rgbColor rgb="FFFFFFFF"/>
      <rgbColor rgb="FFFF0000"/>
      <rgbColor rgb="FFE2EFD9"/>
      <rgbColor rgb="FFDEEAF6"/>
      <rgbColor rgb="FFBDD6EE"/>
      <rgbColor rgb="FFFFF2CC"/>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Tema di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14"/>
  <sheetViews>
    <sheetView showGridLines="0" workbookViewId="0"/>
  </sheetViews>
  <sheetFormatPr defaultColWidth="10" defaultRowHeight="12.95" customHeight="1" x14ac:dyDescent="0.25"/>
  <cols>
    <col min="1" max="1" width="2" customWidth="1"/>
    <col min="2" max="4" width="30.5703125" customWidth="1"/>
  </cols>
  <sheetData>
    <row r="3" spans="2:4" ht="50.1" customHeight="1" x14ac:dyDescent="0.25">
      <c r="B3" s="43" t="s">
        <v>0</v>
      </c>
      <c r="C3" s="44"/>
      <c r="D3" s="44"/>
    </row>
    <row r="7" spans="2:4" ht="18.75" x14ac:dyDescent="0.3">
      <c r="B7" s="1" t="s">
        <v>1</v>
      </c>
      <c r="C7" s="1" t="s">
        <v>2</v>
      </c>
      <c r="D7" s="1" t="s">
        <v>3</v>
      </c>
    </row>
    <row r="9" spans="2:4" ht="15.75" x14ac:dyDescent="0.25">
      <c r="B9" s="2" t="s">
        <v>4</v>
      </c>
      <c r="C9" s="2"/>
      <c r="D9" s="2"/>
    </row>
    <row r="10" spans="2:4" ht="15.75" x14ac:dyDescent="0.25">
      <c r="B10" s="3"/>
      <c r="C10" s="3" t="s">
        <v>5</v>
      </c>
      <c r="D10" s="4" t="s">
        <v>4</v>
      </c>
    </row>
    <row r="11" spans="2:4" ht="15.75" x14ac:dyDescent="0.25">
      <c r="B11" s="2" t="s">
        <v>18</v>
      </c>
      <c r="C11" s="2"/>
      <c r="D11" s="2"/>
    </row>
    <row r="12" spans="2:4" ht="15.75" x14ac:dyDescent="0.25">
      <c r="B12" s="3"/>
      <c r="C12" s="3" t="s">
        <v>5</v>
      </c>
      <c r="D12" s="4" t="s">
        <v>18</v>
      </c>
    </row>
    <row r="13" spans="2:4" ht="15.75" x14ac:dyDescent="0.25">
      <c r="B13" s="2" t="s">
        <v>32</v>
      </c>
      <c r="C13" s="2"/>
      <c r="D13" s="2"/>
    </row>
    <row r="14" spans="2:4" ht="15.75" x14ac:dyDescent="0.25">
      <c r="B14" s="3"/>
      <c r="C14" s="3" t="s">
        <v>5</v>
      </c>
      <c r="D14" s="4" t="s">
        <v>32</v>
      </c>
    </row>
  </sheetData>
  <mergeCells count="1">
    <mergeCell ref="B3:D3"/>
  </mergeCells>
  <hyperlinks>
    <hyperlink ref="D10" location="'Foglio1'!R1C1" display="Foglio1"/>
    <hyperlink ref="D12" location="'Foglio2'!R1C1" display="Foglio2"/>
    <hyperlink ref="D14" location="'Foglio3'!R1C1" display="Foglio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election sqref="A1:D1"/>
    </sheetView>
  </sheetViews>
  <sheetFormatPr defaultColWidth="8.85546875" defaultRowHeight="15" customHeight="1" x14ac:dyDescent="0.25"/>
  <cols>
    <col min="1" max="1" width="33" style="5" customWidth="1"/>
    <col min="2" max="2" width="21" style="5" customWidth="1"/>
    <col min="3" max="3" width="27.42578125" style="5" customWidth="1"/>
    <col min="4" max="4" width="19.42578125" style="5" customWidth="1"/>
    <col min="5" max="6" width="8.85546875" style="5" customWidth="1"/>
    <col min="7" max="16384" width="8.85546875" style="5"/>
  </cols>
  <sheetData>
    <row r="1" spans="1:5" ht="15.75" customHeight="1" x14ac:dyDescent="0.25">
      <c r="A1" s="53" t="s">
        <v>6</v>
      </c>
      <c r="B1" s="54"/>
      <c r="C1" s="54"/>
      <c r="D1" s="55"/>
      <c r="E1" s="33"/>
    </row>
    <row r="2" spans="1:5" ht="15.75" customHeight="1" thickBot="1" x14ac:dyDescent="0.3">
      <c r="A2" s="56"/>
      <c r="B2" s="57"/>
      <c r="C2" s="57"/>
      <c r="D2" s="58"/>
      <c r="E2" s="33"/>
    </row>
    <row r="3" spans="1:5" ht="16.5" hidden="1" customHeight="1" x14ac:dyDescent="0.25">
      <c r="A3" s="59"/>
      <c r="B3" s="60"/>
      <c r="C3" s="60"/>
      <c r="D3" s="61"/>
      <c r="E3" s="33"/>
    </row>
    <row r="4" spans="1:5" ht="16.5" customHeight="1" thickBot="1" x14ac:dyDescent="0.3">
      <c r="A4" s="6" t="s">
        <v>7</v>
      </c>
      <c r="B4" s="6" t="s">
        <v>8</v>
      </c>
      <c r="C4" s="7" t="s">
        <v>9</v>
      </c>
      <c r="D4" s="6" t="s">
        <v>10</v>
      </c>
      <c r="E4" s="33"/>
    </row>
    <row r="5" spans="1:5" ht="30.75" customHeight="1" thickBot="1" x14ac:dyDescent="0.3">
      <c r="A5" s="29" t="s">
        <v>11</v>
      </c>
      <c r="B5" s="31">
        <v>2000</v>
      </c>
      <c r="C5" s="32">
        <f>Foglio3!D8</f>
        <v>2000</v>
      </c>
      <c r="D5" s="30">
        <f>B5-C5</f>
        <v>0</v>
      </c>
      <c r="E5" s="33"/>
    </row>
    <row r="6" spans="1:5" ht="30.75" customHeight="1" thickBot="1" x14ac:dyDescent="0.3">
      <c r="A6" s="29" t="s">
        <v>12</v>
      </c>
      <c r="B6" s="31">
        <v>1000</v>
      </c>
      <c r="C6" s="32">
        <f>Foglio3!C8</f>
        <v>1000</v>
      </c>
      <c r="D6" s="31">
        <f>B6-C6</f>
        <v>0</v>
      </c>
      <c r="E6" s="33"/>
    </row>
    <row r="7" spans="1:5" ht="14.1" customHeight="1" x14ac:dyDescent="0.25">
      <c r="A7" s="45" t="s">
        <v>13</v>
      </c>
      <c r="B7" s="47">
        <v>1000</v>
      </c>
      <c r="C7" s="49">
        <f>Foglio3!E8</f>
        <v>450</v>
      </c>
      <c r="D7" s="51">
        <f>B7-C7</f>
        <v>550</v>
      </c>
      <c r="E7" s="33"/>
    </row>
    <row r="8" spans="1:5" ht="15.75" customHeight="1" thickBot="1" x14ac:dyDescent="0.3">
      <c r="A8" s="46"/>
      <c r="B8" s="48"/>
      <c r="C8" s="50"/>
      <c r="D8" s="52"/>
      <c r="E8" s="33"/>
    </row>
    <row r="9" spans="1:5" ht="14.1" customHeight="1" x14ac:dyDescent="0.25">
      <c r="A9" s="45" t="s">
        <v>14</v>
      </c>
      <c r="B9" s="47">
        <v>400</v>
      </c>
      <c r="C9" s="49">
        <f>Foglio3!F8</f>
        <v>400</v>
      </c>
      <c r="D9" s="51">
        <f>B9-C9</f>
        <v>0</v>
      </c>
      <c r="E9" s="33"/>
    </row>
    <row r="10" spans="1:5" ht="15.75" customHeight="1" thickBot="1" x14ac:dyDescent="0.3">
      <c r="A10" s="46"/>
      <c r="B10" s="48"/>
      <c r="C10" s="50"/>
      <c r="D10" s="52"/>
      <c r="E10" s="33"/>
    </row>
    <row r="11" spans="1:5" ht="30.75" customHeight="1" thickBot="1" x14ac:dyDescent="0.3">
      <c r="A11" s="29" t="s">
        <v>15</v>
      </c>
      <c r="B11" s="31">
        <v>5500</v>
      </c>
      <c r="C11" s="32">
        <f>Foglio3!H8-350</f>
        <v>5317.13</v>
      </c>
      <c r="D11" s="31">
        <f>B11-C11</f>
        <v>182.86999999999989</v>
      </c>
      <c r="E11" s="33"/>
    </row>
    <row r="12" spans="1:5" ht="30.75" customHeight="1" thickBot="1" x14ac:dyDescent="0.3">
      <c r="A12" s="29" t="s">
        <v>16</v>
      </c>
      <c r="B12" s="31">
        <v>350</v>
      </c>
      <c r="C12" s="32">
        <v>350</v>
      </c>
      <c r="D12" s="31">
        <f>B12-C12</f>
        <v>0</v>
      </c>
      <c r="E12" s="33"/>
    </row>
    <row r="13" spans="1:5" ht="16.5" customHeight="1" thickBot="1" x14ac:dyDescent="0.3">
      <c r="A13" s="29" t="s">
        <v>17</v>
      </c>
      <c r="B13" s="31">
        <v>800</v>
      </c>
      <c r="C13" s="32">
        <f>Foglio3!G8</f>
        <v>788.47</v>
      </c>
      <c r="D13" s="31">
        <f>B13-C13</f>
        <v>11.529999999999973</v>
      </c>
      <c r="E13" s="33"/>
    </row>
  </sheetData>
  <mergeCells count="11">
    <mergeCell ref="A9:A10"/>
    <mergeCell ref="B9:B10"/>
    <mergeCell ref="C9:C10"/>
    <mergeCell ref="D9:D10"/>
    <mergeCell ref="A1:D1"/>
    <mergeCell ref="A2:D2"/>
    <mergeCell ref="A3:D3"/>
    <mergeCell ref="A7:A8"/>
    <mergeCell ref="B7:B8"/>
    <mergeCell ref="C7:C8"/>
    <mergeCell ref="D7:D8"/>
  </mergeCells>
  <pageMargins left="0.7" right="0.7" top="0.75" bottom="0.75" header="0.3" footer="0.3"/>
  <pageSetup orientation="landscape" r:id="rId1"/>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election activeCell="F14" sqref="F14"/>
    </sheetView>
  </sheetViews>
  <sheetFormatPr defaultColWidth="8.85546875" defaultRowHeight="15" customHeight="1" x14ac:dyDescent="0.25"/>
  <cols>
    <col min="1" max="1" width="24.85546875" style="9" customWidth="1"/>
    <col min="2" max="2" width="16.7109375" style="9" customWidth="1"/>
    <col min="3" max="3" width="15" style="9" customWidth="1"/>
    <col min="4" max="4" width="22.140625" style="9" customWidth="1"/>
    <col min="5" max="5" width="21.7109375" style="9" customWidth="1"/>
    <col min="6" max="6" width="69.85546875" style="9" customWidth="1"/>
    <col min="7" max="7" width="8.85546875" style="9" customWidth="1"/>
    <col min="8" max="16384" width="8.85546875" style="9"/>
  </cols>
  <sheetData>
    <row r="1" spans="1:6" ht="15" customHeight="1" x14ac:dyDescent="0.25">
      <c r="A1" s="62" t="s">
        <v>19</v>
      </c>
      <c r="B1" s="63"/>
      <c r="C1" s="63"/>
      <c r="D1" s="63"/>
      <c r="E1" s="64"/>
      <c r="F1" s="34"/>
    </row>
    <row r="2" spans="1:6" ht="27" customHeight="1" thickBot="1" x14ac:dyDescent="0.3">
      <c r="A2" s="65" t="s">
        <v>20</v>
      </c>
      <c r="B2" s="66"/>
      <c r="C2" s="66"/>
      <c r="D2" s="66"/>
      <c r="E2" s="67"/>
      <c r="F2" s="35"/>
    </row>
    <row r="3" spans="1:6" ht="15.75" hidden="1" customHeight="1" x14ac:dyDescent="0.25">
      <c r="A3" s="73" t="s">
        <v>21</v>
      </c>
      <c r="B3" s="69"/>
      <c r="C3" s="69"/>
      <c r="D3" s="69"/>
      <c r="E3" s="69"/>
      <c r="F3" s="74"/>
    </row>
    <row r="4" spans="1:6" ht="15.75" hidden="1" customHeight="1" x14ac:dyDescent="0.25">
      <c r="A4" s="75" t="s">
        <v>22</v>
      </c>
      <c r="B4" s="76"/>
      <c r="C4" s="76"/>
      <c r="D4" s="76"/>
      <c r="E4" s="76"/>
      <c r="F4" s="77"/>
    </row>
    <row r="5" spans="1:6" ht="15.75" hidden="1" customHeight="1" x14ac:dyDescent="0.25">
      <c r="A5" s="75" t="s">
        <v>23</v>
      </c>
      <c r="B5" s="76"/>
      <c r="C5" s="76"/>
      <c r="D5" s="76"/>
      <c r="E5" s="76"/>
      <c r="F5" s="77"/>
    </row>
    <row r="6" spans="1:6" ht="15.75" hidden="1" customHeight="1" x14ac:dyDescent="0.25">
      <c r="A6" s="78" t="s">
        <v>24</v>
      </c>
      <c r="B6" s="79"/>
      <c r="C6" s="79"/>
      <c r="D6" s="79"/>
      <c r="E6" s="79"/>
      <c r="F6" s="80"/>
    </row>
    <row r="7" spans="1:6" ht="15.75" hidden="1" customHeight="1" x14ac:dyDescent="0.25">
      <c r="A7" s="68"/>
      <c r="B7" s="69"/>
      <c r="C7" s="69"/>
      <c r="D7" s="69"/>
      <c r="E7" s="69"/>
      <c r="F7" s="70"/>
    </row>
    <row r="8" spans="1:6" ht="30" customHeight="1" x14ac:dyDescent="0.25">
      <c r="A8" s="71" t="s">
        <v>25</v>
      </c>
      <c r="B8" s="71" t="s">
        <v>26</v>
      </c>
      <c r="C8" s="71" t="s">
        <v>27</v>
      </c>
      <c r="D8" s="71" t="s">
        <v>28</v>
      </c>
      <c r="E8" s="10" t="s">
        <v>29</v>
      </c>
      <c r="F8" s="36"/>
    </row>
    <row r="9" spans="1:6" ht="60.75" customHeight="1" thickBot="1" x14ac:dyDescent="0.3">
      <c r="A9" s="72"/>
      <c r="B9" s="72"/>
      <c r="C9" s="72"/>
      <c r="D9" s="72"/>
      <c r="E9" s="11" t="s">
        <v>30</v>
      </c>
      <c r="F9" s="36"/>
    </row>
    <row r="10" spans="1:6" ht="15.75" customHeight="1" thickBot="1" x14ac:dyDescent="0.3">
      <c r="A10" s="29" t="s">
        <v>43</v>
      </c>
      <c r="B10" s="12">
        <v>36</v>
      </c>
      <c r="C10" s="13">
        <v>1</v>
      </c>
      <c r="D10" s="12">
        <v>100</v>
      </c>
      <c r="E10" s="22">
        <f>1858.96/$B$15*B10</f>
        <v>484.94608695652175</v>
      </c>
      <c r="F10" s="33"/>
    </row>
    <row r="11" spans="1:6" ht="15.75" customHeight="1" thickBot="1" x14ac:dyDescent="0.3">
      <c r="A11" s="29" t="s">
        <v>43</v>
      </c>
      <c r="B11" s="12">
        <v>24</v>
      </c>
      <c r="C11" s="14">
        <v>0.66669999999999996</v>
      </c>
      <c r="D11" s="12">
        <v>100</v>
      </c>
      <c r="E11" s="22">
        <f>1858.96/$B$15*B11</f>
        <v>323.29739130434785</v>
      </c>
      <c r="F11" s="33"/>
    </row>
    <row r="12" spans="1:6" ht="15.75" customHeight="1" thickBot="1" x14ac:dyDescent="0.3">
      <c r="A12" s="29" t="s">
        <v>43</v>
      </c>
      <c r="B12" s="12">
        <v>6</v>
      </c>
      <c r="C12" s="14">
        <v>0.1666</v>
      </c>
      <c r="D12" s="12">
        <v>100</v>
      </c>
      <c r="E12" s="22">
        <f>1858.96/$B$15*B12</f>
        <v>80.824347826086964</v>
      </c>
      <c r="F12" s="33"/>
    </row>
    <row r="13" spans="1:6" ht="15.75" customHeight="1" thickBot="1" x14ac:dyDescent="0.3">
      <c r="A13" s="29" t="s">
        <v>43</v>
      </c>
      <c r="B13" s="12">
        <v>36</v>
      </c>
      <c r="C13" s="14">
        <v>1</v>
      </c>
      <c r="D13" s="12">
        <v>100</v>
      </c>
      <c r="E13" s="22">
        <f>1858.96/$B$15*B13</f>
        <v>484.94608695652175</v>
      </c>
      <c r="F13" s="33"/>
    </row>
    <row r="14" spans="1:6" ht="15.75" customHeight="1" thickBot="1" x14ac:dyDescent="0.3">
      <c r="A14" s="29" t="s">
        <v>43</v>
      </c>
      <c r="B14" s="12">
        <v>36</v>
      </c>
      <c r="C14" s="14">
        <v>1</v>
      </c>
      <c r="D14" s="12">
        <v>100</v>
      </c>
      <c r="E14" s="22">
        <f>1858.96/$B$15*B14</f>
        <v>484.94608695652175</v>
      </c>
      <c r="F14" s="33"/>
    </row>
    <row r="15" spans="1:6" ht="9.9499999999999993" hidden="1" customHeight="1" x14ac:dyDescent="0.25">
      <c r="A15" s="8" t="s">
        <v>31</v>
      </c>
      <c r="B15" s="15">
        <f>SUM(B10:B14)</f>
        <v>138</v>
      </c>
      <c r="C15" s="16"/>
      <c r="D15" s="17"/>
      <c r="E15" s="17"/>
      <c r="F15" s="37"/>
    </row>
    <row r="16" spans="1:6" ht="14.1" customHeight="1" x14ac:dyDescent="0.25">
      <c r="A16" s="39"/>
      <c r="B16" s="39"/>
      <c r="C16" s="39"/>
      <c r="D16" s="39"/>
      <c r="E16" s="39"/>
      <c r="F16" s="38"/>
    </row>
    <row r="17" spans="1:6" ht="15" customHeight="1" x14ac:dyDescent="0.25">
      <c r="A17" s="40"/>
      <c r="B17" s="41"/>
      <c r="C17" s="40"/>
      <c r="D17" s="40"/>
      <c r="E17" s="40"/>
      <c r="F17" s="38"/>
    </row>
  </sheetData>
  <mergeCells count="11">
    <mergeCell ref="A1:E1"/>
    <mergeCell ref="A2:E2"/>
    <mergeCell ref="A7:F7"/>
    <mergeCell ref="A8:A9"/>
    <mergeCell ref="B8:B9"/>
    <mergeCell ref="C8:C9"/>
    <mergeCell ref="D8:D9"/>
    <mergeCell ref="A3:F3"/>
    <mergeCell ref="A4:F4"/>
    <mergeCell ref="A5:F5"/>
    <mergeCell ref="A6:F6"/>
  </mergeCells>
  <pageMargins left="0.7" right="0.7" top="0.75" bottom="0.75" header="0.3" footer="0.3"/>
  <pageSetup orientation="landscape" r:id="rId1"/>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
  <sheetViews>
    <sheetView showGridLines="0" tabSelected="1" zoomScaleNormal="100" zoomScaleSheetLayoutView="100" workbookViewId="0">
      <selection activeCell="F25" sqref="F25"/>
    </sheetView>
  </sheetViews>
  <sheetFormatPr defaultColWidth="8.85546875" defaultRowHeight="15" customHeight="1" x14ac:dyDescent="0.25"/>
  <cols>
    <col min="1" max="1" width="20.140625" style="18" customWidth="1"/>
    <col min="2" max="4" width="17.140625" style="18" customWidth="1"/>
    <col min="5" max="5" width="27.28515625" style="18" customWidth="1"/>
    <col min="6" max="6" width="16.140625" style="18" customWidth="1"/>
    <col min="7" max="7" width="18.42578125" style="18" customWidth="1"/>
    <col min="8" max="8" width="20" style="18" customWidth="1"/>
    <col min="9" max="9" width="11.42578125" style="18" customWidth="1"/>
    <col min="10" max="10" width="8.85546875" style="18" customWidth="1"/>
    <col min="11" max="16384" width="8.85546875" style="18"/>
  </cols>
  <sheetData>
    <row r="1" spans="1:9" ht="29.25" customHeight="1" x14ac:dyDescent="0.25">
      <c r="A1" s="19"/>
      <c r="B1" s="81" t="s">
        <v>33</v>
      </c>
      <c r="C1" s="82"/>
      <c r="D1" s="82"/>
      <c r="E1" s="82"/>
      <c r="F1" s="82"/>
      <c r="G1" s="82"/>
      <c r="H1" s="82"/>
      <c r="I1" s="83"/>
    </row>
    <row r="2" spans="1:9" ht="30.75" customHeight="1" x14ac:dyDescent="0.25">
      <c r="A2" s="20" t="s">
        <v>34</v>
      </c>
      <c r="B2" s="20" t="s">
        <v>35</v>
      </c>
      <c r="C2" s="20" t="s">
        <v>36</v>
      </c>
      <c r="D2" s="20" t="s">
        <v>37</v>
      </c>
      <c r="E2" s="20" t="s">
        <v>38</v>
      </c>
      <c r="F2" s="20" t="s">
        <v>39</v>
      </c>
      <c r="G2" s="20" t="s">
        <v>17</v>
      </c>
      <c r="H2" s="20" t="s">
        <v>40</v>
      </c>
      <c r="I2" s="21" t="s">
        <v>41</v>
      </c>
    </row>
    <row r="3" spans="1:9" ht="30.75" customHeight="1" x14ac:dyDescent="0.25">
      <c r="A3" s="29" t="s">
        <v>43</v>
      </c>
      <c r="B3" s="22">
        <f>Foglio2!E10</f>
        <v>484.94608695652175</v>
      </c>
      <c r="C3" s="22"/>
      <c r="D3" s="22"/>
      <c r="E3" s="22">
        <v>40</v>
      </c>
      <c r="F3" s="22"/>
      <c r="G3" s="22"/>
      <c r="H3" s="22">
        <v>2000</v>
      </c>
      <c r="I3" s="23">
        <f>B3+E3+G3+H3</f>
        <v>2524.9460869565219</v>
      </c>
    </row>
    <row r="4" spans="1:9" ht="15.75" customHeight="1" x14ac:dyDescent="0.25">
      <c r="A4" s="29" t="s">
        <v>43</v>
      </c>
      <c r="B4" s="22">
        <f>Foglio2!E11</f>
        <v>323.29739130434785</v>
      </c>
      <c r="C4" s="22">
        <v>1000</v>
      </c>
      <c r="D4" s="22"/>
      <c r="E4" s="22">
        <v>100</v>
      </c>
      <c r="F4" s="22"/>
      <c r="G4" s="22"/>
      <c r="H4" s="22">
        <v>1333.8</v>
      </c>
      <c r="I4" s="23">
        <f>B4+E4+H4+C4</f>
        <v>2757.0973913043481</v>
      </c>
    </row>
    <row r="5" spans="1:9" ht="15.75" customHeight="1" x14ac:dyDescent="0.25">
      <c r="A5" s="29" t="s">
        <v>43</v>
      </c>
      <c r="B5" s="22">
        <f>Foglio2!E12</f>
        <v>80.824347826086964</v>
      </c>
      <c r="C5" s="22"/>
      <c r="D5" s="22"/>
      <c r="E5" s="22"/>
      <c r="F5" s="22"/>
      <c r="G5" s="22"/>
      <c r="H5" s="22">
        <v>333.33</v>
      </c>
      <c r="I5" s="23">
        <f>B5+E5+G5+H5</f>
        <v>414.15434782608696</v>
      </c>
    </row>
    <row r="6" spans="1:9" ht="15.75" customHeight="1" x14ac:dyDescent="0.25">
      <c r="A6" s="29" t="s">
        <v>43</v>
      </c>
      <c r="B6" s="22">
        <f>Foglio2!E13</f>
        <v>484.94608695652175</v>
      </c>
      <c r="C6" s="22"/>
      <c r="D6" s="22">
        <v>2000</v>
      </c>
      <c r="E6" s="22">
        <v>160</v>
      </c>
      <c r="F6" s="22">
        <v>400</v>
      </c>
      <c r="G6" s="22">
        <v>176.15</v>
      </c>
      <c r="H6" s="22">
        <v>0</v>
      </c>
      <c r="I6" s="23">
        <f>B6+E6+F6+G6+H6+D6</f>
        <v>3221.096086956522</v>
      </c>
    </row>
    <row r="7" spans="1:9" ht="15.75" customHeight="1" x14ac:dyDescent="0.25">
      <c r="A7" s="29" t="s">
        <v>43</v>
      </c>
      <c r="B7" s="22">
        <f>Foglio2!E14</f>
        <v>484.94608695652175</v>
      </c>
      <c r="C7" s="22"/>
      <c r="D7" s="22"/>
      <c r="E7" s="22">
        <v>150</v>
      </c>
      <c r="F7" s="22"/>
      <c r="G7" s="22">
        <v>612.32000000000005</v>
      </c>
      <c r="H7" s="22">
        <v>2000</v>
      </c>
      <c r="I7" s="23">
        <f>B7+H7+G7+E7</f>
        <v>3247.266086956522</v>
      </c>
    </row>
    <row r="8" spans="1:9" ht="15.75" customHeight="1" x14ac:dyDescent="0.25">
      <c r="A8" s="24" t="s">
        <v>42</v>
      </c>
      <c r="B8" s="25">
        <f t="shared" ref="B8:I8" si="0">SUM(B3:B7)</f>
        <v>1858.96</v>
      </c>
      <c r="C8" s="25">
        <f t="shared" si="0"/>
        <v>1000</v>
      </c>
      <c r="D8" s="25">
        <f t="shared" si="0"/>
        <v>2000</v>
      </c>
      <c r="E8" s="25">
        <f t="shared" si="0"/>
        <v>450</v>
      </c>
      <c r="F8" s="25">
        <f t="shared" si="0"/>
        <v>400</v>
      </c>
      <c r="G8" s="25">
        <f t="shared" si="0"/>
        <v>788.47</v>
      </c>
      <c r="H8" s="25">
        <f t="shared" si="0"/>
        <v>5667.13</v>
      </c>
      <c r="I8" s="26">
        <f t="shared" si="0"/>
        <v>12164.560000000001</v>
      </c>
    </row>
    <row r="9" spans="1:9" ht="16.5" customHeight="1" x14ac:dyDescent="0.25">
      <c r="A9" s="42"/>
      <c r="B9" s="39"/>
      <c r="C9" s="39"/>
      <c r="D9" s="39"/>
      <c r="E9" s="39"/>
      <c r="F9" s="39"/>
      <c r="G9" s="39"/>
      <c r="H9" s="39"/>
      <c r="I9" s="39"/>
    </row>
    <row r="10" spans="1:9" ht="13.5" customHeight="1" x14ac:dyDescent="0.25">
      <c r="A10" s="40"/>
      <c r="B10" s="40"/>
      <c r="C10" s="40"/>
      <c r="D10" s="40"/>
      <c r="E10" s="40"/>
      <c r="F10" s="40"/>
      <c r="G10" s="40"/>
      <c r="H10" s="40"/>
      <c r="I10" s="40"/>
    </row>
    <row r="12" spans="1:9" ht="15" customHeight="1" x14ac:dyDescent="0.25">
      <c r="H12" s="27" t="s">
        <v>44</v>
      </c>
      <c r="I12" s="28">
        <f>12000*25/100</f>
        <v>3000</v>
      </c>
    </row>
    <row r="13" spans="1:9" ht="15" customHeight="1" x14ac:dyDescent="0.25">
      <c r="H13" s="27" t="s">
        <v>44</v>
      </c>
      <c r="I13" s="28">
        <f>11000*25/100</f>
        <v>2750</v>
      </c>
    </row>
  </sheetData>
  <mergeCells count="1">
    <mergeCell ref="B1:I1"/>
  </mergeCells>
  <pageMargins left="0.7" right="0.7" top="0.75" bottom="0.75" header="0.3" footer="0.3"/>
  <pageSetup scale="74" orientation="landscape" r:id="rId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Riepilogo di esportazione</vt:lpstr>
      <vt:lpstr>Foglio1</vt:lpstr>
      <vt:lpstr>Foglio2</vt:lpstr>
      <vt:lpstr>Foglio3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Fabio Cominassi</cp:lastModifiedBy>
  <cp:lastPrinted>2023-04-24T07:54:57Z</cp:lastPrinted>
  <dcterms:modified xsi:type="dcterms:W3CDTF">2023-04-26T13:34:47Z</dcterms:modified>
</cp:coreProperties>
</file>