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RAGIONERIA\PERSONALE\CONTRATTAZIONE INTEGRATIVA\2023\LIQUIDAZIONE\"/>
    </mc:Choice>
  </mc:AlternateContent>
  <bookViews>
    <workbookView xWindow="0" yWindow="0" windowWidth="28800" windowHeight="12300" activeTab="2"/>
  </bookViews>
  <sheets>
    <sheet name="Riepilogo di esportazione" sheetId="1" r:id="rId1"/>
    <sheet name="Foglio1" sheetId="2" r:id="rId2"/>
    <sheet name="Foglio2" sheetId="3" r:id="rId3"/>
    <sheet name="Foglio3" sheetId="4" r:id="rId4"/>
  </sheets>
  <externalReferences>
    <externalReference r:id="rId5"/>
  </externalReferences>
  <calcPr calcId="162913"/>
</workbook>
</file>

<file path=xl/calcChain.xml><?xml version="1.0" encoding="utf-8"?>
<calcChain xmlns="http://schemas.openxmlformats.org/spreadsheetml/2006/main">
  <c r="B8" i="4" l="1"/>
  <c r="B7" i="4"/>
  <c r="I7" i="4" s="1"/>
  <c r="B6" i="4"/>
  <c r="B5" i="4"/>
  <c r="B4" i="4"/>
  <c r="B3" i="4"/>
  <c r="I3" i="4" s="1"/>
  <c r="B11" i="3"/>
  <c r="E10" i="3" s="1"/>
  <c r="E7" i="3" l="1"/>
  <c r="E5" i="3"/>
  <c r="E6" i="3"/>
  <c r="E8" i="3"/>
  <c r="E9" i="3"/>
  <c r="H9" i="4" l="1"/>
  <c r="G9" i="4"/>
  <c r="C12" i="2" s="1"/>
  <c r="D12" i="2" s="1"/>
  <c r="F9" i="4"/>
  <c r="E9" i="4"/>
  <c r="C7" i="2" s="1"/>
  <c r="D7" i="2" s="1"/>
  <c r="D9" i="4"/>
  <c r="C5" i="2" s="1"/>
  <c r="D5" i="2" s="1"/>
  <c r="C9" i="4"/>
  <c r="C6" i="2" s="1"/>
  <c r="D6" i="2" s="1"/>
  <c r="I8" i="4"/>
  <c r="C9" i="2"/>
  <c r="D9" i="2" s="1"/>
  <c r="C11" i="2" l="1"/>
  <c r="D11" i="2" s="1"/>
  <c r="I4" i="4"/>
  <c r="I5" i="4"/>
  <c r="I6" i="4"/>
  <c r="B9" i="4" l="1"/>
  <c r="I9" i="4"/>
</calcChain>
</file>

<file path=xl/sharedStrings.xml><?xml version="1.0" encoding="utf-8"?>
<sst xmlns="http://schemas.openxmlformats.org/spreadsheetml/2006/main" count="56" uniqueCount="39">
  <si>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</si>
  <si>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</si>
  <si>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</si>
  <si>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</si>
  <si>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Foglio1</t>
  </si>
  <si>
    <t>Tabella 1</t>
  </si>
  <si>
    <t>Voci contrattuali</t>
  </si>
  <si>
    <t>Importi contrattuali</t>
  </si>
  <si>
    <t>Importi liquidati</t>
  </si>
  <si>
    <t>Differenza</t>
  </si>
  <si>
    <t>Progetti ex art. 67 c.3 CCNL - Progetto Neve</t>
  </si>
  <si>
    <t>Progetti ex art. 67 c.3 CCNL - Progetto Social</t>
  </si>
  <si>
    <t>Progetti ex art. 67 c.3 CCNL - Progetto Disponibilità</t>
  </si>
  <si>
    <t>Indennità condizioni lavoro - Indennità di rischio</t>
  </si>
  <si>
    <t xml:space="preserve">Compensi per specifiche responsabilità – c. 1 </t>
  </si>
  <si>
    <t xml:space="preserve">Straordinari </t>
  </si>
  <si>
    <t>Foglio2</t>
  </si>
  <si>
    <t>RISORSE DISPONIBILI DA RIPARTIRE (al netto della maggiorazione premio individuale di cui alla tabella B1)</t>
  </si>
  <si>
    <t>DIPENDENTE</t>
  </si>
  <si>
    <t xml:space="preserve">ORARIO DI LAVORO                   </t>
  </si>
  <si>
    <t>EVENTUALE RIPROPORZIONAMENTO PER ORARIO DI LAVORO</t>
  </si>
  <si>
    <t>PUNTEGGIO SCHEDA VALUTAZIONE</t>
  </si>
  <si>
    <t>PREMIO PERFORMANCE</t>
  </si>
  <si>
    <t>(riproporzionato in base all’orario di lavoro e ai mesi di effettivo servizio)</t>
  </si>
  <si>
    <t>TOT</t>
  </si>
  <si>
    <t>Foglio3</t>
  </si>
  <si>
    <t>Dipendente</t>
  </si>
  <si>
    <t>Progetti art. 67 - Social</t>
  </si>
  <si>
    <t>Progetti art. 67 - Neve</t>
  </si>
  <si>
    <t>Progetti art. 67 - Disponibilita'</t>
  </si>
  <si>
    <t>Indennità cond. lavoro</t>
  </si>
  <si>
    <t xml:space="preserve">Spec. Resp. </t>
  </si>
  <si>
    <t>TOTALI</t>
  </si>
  <si>
    <t>TOTALE</t>
  </si>
  <si>
    <t>TRATTAMENTO ACCESSORIO INDIVIDUALE 2023</t>
  </si>
  <si>
    <t>RIEPILOGO 2023</t>
  </si>
  <si>
    <t xml:space="preserve">Performance </t>
  </si>
  <si>
    <t>--- Omissis ---</t>
  </si>
  <si>
    <r>
      <t xml:space="preserve">B) RISORSE PERFORMANCE INDIVIDUALE= € </t>
    </r>
    <r>
      <rPr>
        <b/>
        <u/>
        <sz val="11"/>
        <rFont val="Garamond"/>
        <family val="1"/>
      </rPr>
      <t>Euro 6.648,71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</si>
</sst>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 &quot;* #,##0.00&quot; &quot;;&quot;-€ &quot;* #,##0.00&quot; &quot;;&quot; € &quot;* &quot;-&quot;??&quot; &quot;"/>
    <numFmt numFmtId="165" formatCode="&quot; &quot;* #,##0.00&quot; &quot;;&quot;-&quot;* #,##0.00&quot; &quot;;&quot; &quot;* &quot;-&quot;??&quot; &quot;"/>
  </numFmts>
  <fonts count="18" x14ac:knownFonts="1">
    <font>
      <sz val="11"/>
      <color indexed="8"/>
      <name val="Calibri"/>
    </font>
    <font>
      <sz val="12"/>
      <color indexed="8"/>
      <name val="Calibri"/>
    </font>
    <font>
      <sz val="14"/>
      <color indexed="8"/>
      <name val="Calibri"/>
    </font>
    <font>
      <u/>
      <sz val="12"/>
      <color indexed="11"/>
      <name val="Calibri"/>
    </font>
    <font>
      <b/>
      <sz val="12"/>
      <color indexed="8"/>
      <name val="Garamond"/>
    </font>
    <font>
      <sz val="11"/>
      <color indexed="8"/>
      <name val="Garamond"/>
    </font>
    <font>
      <b/>
      <sz val="7"/>
      <color indexed="8"/>
      <name val="Garamond"/>
    </font>
    <font>
      <b/>
      <sz val="11"/>
      <color indexed="8"/>
      <name val="Garamond"/>
    </font>
    <font>
      <b/>
      <sz val="22"/>
      <color indexed="8"/>
      <name val="Garamond"/>
    </font>
    <font>
      <sz val="10"/>
      <color indexed="8"/>
      <name val="Palatino Linotype"/>
    </font>
    <font>
      <b/>
      <sz val="11"/>
      <color indexed="8"/>
      <name val="Garamond"/>
      <family val="1"/>
    </font>
    <font>
      <b/>
      <sz val="12"/>
      <color indexed="8"/>
      <name val="Garamond"/>
      <family val="1"/>
    </font>
    <font>
      <sz val="11"/>
      <color indexed="8"/>
      <name val="Garamond"/>
      <family val="1"/>
    </font>
    <font>
      <b/>
      <sz val="11"/>
      <name val="Garamond"/>
      <family val="1"/>
    </font>
    <font>
      <i/>
      <sz val="11"/>
      <color indexed="8"/>
      <name val="Garamond"/>
      <family val="1"/>
    </font>
    <font>
      <b/>
      <u/>
      <sz val="11"/>
      <name val="Garamond"/>
      <family val="1"/>
    </font>
    <font>
      <b/>
      <sz val="12"/>
      <name val="Garamond"/>
      <family val="1"/>
    </font>
    <font>
      <sz val="12"/>
      <color indexed="8"/>
      <name val="Garamond"/>
      <family val="1"/>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8"/>
        <bgColor auto="1"/>
      </patternFill>
    </fill>
  </fills>
  <borders count="10">
    <border>
      <left/>
      <right/>
      <top/>
      <bottom/>
      <diagonal/>
    </border>
    <border>
      <left style="medium">
        <color indexed="8"/>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8"/>
      </right>
      <top/>
      <bottom/>
      <diagonal/>
    </border>
  </borders>
  <cellStyleXfs count="1">
    <xf numFmtId="0" fontId="0" fillId="0" borderId="0" applyNumberFormat="0" applyFill="0" applyBorder="0" applyProtection="0"/>
  </cellStyleXfs>
  <cellXfs count="63">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0" fillId="0" borderId="1" xfId="0" applyFont="1" applyBorder="1" applyAlignment="1"/>
    <xf numFmtId="0" fontId="0" fillId="0" borderId="0" xfId="0" applyFont="1" applyBorder="1" applyAlignment="1"/>
    <xf numFmtId="0" fontId="0" fillId="0" borderId="0" xfId="0" applyFont="1" applyBorder="1" applyAlignment="1">
      <alignment horizontal="center" vertical="center"/>
    </xf>
    <xf numFmtId="0" fontId="5" fillId="5" borderId="0" xfId="0" applyFont="1" applyFill="1" applyBorder="1" applyAlignment="1">
      <alignment horizontal="center" vertical="center" wrapText="1"/>
    </xf>
    <xf numFmtId="0" fontId="9" fillId="5" borderId="0" xfId="0" applyFont="1" applyFill="1" applyBorder="1" applyAlignment="1">
      <alignment horizontal="center" vertical="center"/>
    </xf>
    <xf numFmtId="49" fontId="14" fillId="5" borderId="2" xfId="0" quotePrefix="1"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49" fontId="14" fillId="0" borderId="2" xfId="0" quotePrefix="1" applyNumberFormat="1" applyFont="1" applyFill="1" applyBorder="1" applyAlignment="1">
      <alignment horizontal="left" vertical="center" wrapText="1"/>
    </xf>
    <xf numFmtId="164" fontId="12" fillId="0" borderId="2" xfId="0" applyNumberFormat="1" applyFont="1" applyFill="1" applyBorder="1" applyAlignment="1">
      <alignment horizontal="center" vertical="center" wrapText="1"/>
    </xf>
    <xf numFmtId="164" fontId="13" fillId="0" borderId="2" xfId="0"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0" fontId="0" fillId="5" borderId="0" xfId="0" applyFont="1" applyFill="1" applyBorder="1" applyAlignment="1">
      <alignment wrapText="1"/>
    </xf>
    <xf numFmtId="49" fontId="13" fillId="0" borderId="2" xfId="0" applyNumberFormat="1" applyFont="1" applyFill="1" applyBorder="1" applyAlignment="1">
      <alignment horizontal="center" vertical="center" wrapText="1"/>
    </xf>
    <xf numFmtId="0" fontId="12" fillId="5" borderId="2" xfId="0" applyNumberFormat="1" applyFont="1" applyFill="1" applyBorder="1" applyAlignment="1">
      <alignment horizontal="center" vertical="center" wrapText="1"/>
    </xf>
    <xf numFmtId="9" fontId="12" fillId="5" borderId="2" xfId="0" applyNumberFormat="1" applyFont="1" applyFill="1" applyBorder="1" applyAlignment="1">
      <alignment horizontal="center" vertical="center" wrapText="1"/>
    </xf>
    <xf numFmtId="165" fontId="12" fillId="5" borderId="2" xfId="0" applyNumberFormat="1" applyFont="1" applyFill="1" applyBorder="1" applyAlignment="1">
      <alignment horizontal="center" vertical="center" wrapText="1"/>
    </xf>
    <xf numFmtId="10" fontId="12" fillId="5" borderId="2" xfId="0" applyNumberFormat="1" applyFont="1" applyFill="1" applyBorder="1" applyAlignment="1">
      <alignment horizontal="center" vertical="center" wrapText="1"/>
    </xf>
    <xf numFmtId="0" fontId="6" fillId="5" borderId="0" xfId="0" applyFont="1" applyFill="1" applyBorder="1" applyAlignment="1">
      <alignment vertical="center"/>
    </xf>
    <xf numFmtId="0" fontId="5" fillId="5" borderId="0" xfId="0" applyFont="1" applyFill="1" applyBorder="1" applyAlignment="1">
      <alignment vertical="center"/>
    </xf>
    <xf numFmtId="49" fontId="4" fillId="5"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17" fillId="5" borderId="2" xfId="0" applyNumberFormat="1" applyFont="1" applyFill="1" applyBorder="1" applyAlignment="1">
      <alignment horizontal="left" vertical="center" wrapText="1"/>
    </xf>
    <xf numFmtId="165" fontId="11" fillId="5" borderId="2" xfId="0" applyNumberFormat="1" applyFont="1" applyFill="1" applyBorder="1" applyAlignment="1">
      <alignment horizontal="center" vertical="center" wrapText="1"/>
    </xf>
    <xf numFmtId="164" fontId="16" fillId="0" borderId="2" xfId="0" applyNumberFormat="1" applyFont="1" applyFill="1" applyBorder="1" applyAlignment="1">
      <alignment horizontal="left" vertical="center" wrapText="1"/>
    </xf>
    <xf numFmtId="164" fontId="10" fillId="5" borderId="2" xfId="0" applyNumberFormat="1" applyFont="1" applyFill="1" applyBorder="1" applyAlignment="1">
      <alignment horizontal="left" vertical="center" wrapText="1"/>
    </xf>
    <xf numFmtId="164" fontId="4" fillId="5" borderId="2" xfId="0" applyNumberFormat="1" applyFont="1" applyFill="1" applyBorder="1" applyAlignment="1">
      <alignment horizontal="left" vertical="center" wrapText="1"/>
    </xf>
    <xf numFmtId="0" fontId="1" fillId="0" borderId="0" xfId="0" applyFont="1" applyAlignment="1">
      <alignment horizontal="left" wrapText="1"/>
    </xf>
    <xf numFmtId="0" fontId="0" fillId="0" borderId="0" xfId="0" applyFont="1" applyAlignment="1"/>
    <xf numFmtId="49" fontId="17" fillId="5" borderId="2" xfId="0" applyNumberFormat="1" applyFont="1" applyFill="1" applyBorder="1" applyAlignment="1">
      <alignment horizontal="left" vertical="center" wrapText="1"/>
    </xf>
    <xf numFmtId="0" fontId="17" fillId="5" borderId="2" xfId="0" applyFont="1" applyFill="1" applyBorder="1" applyAlignment="1">
      <alignment horizontal="left" vertical="center" wrapText="1"/>
    </xf>
    <xf numFmtId="165" fontId="11" fillId="5" borderId="2" xfId="0" applyNumberFormat="1" applyFont="1" applyFill="1" applyBorder="1" applyAlignment="1">
      <alignment horizontal="center" vertical="center" wrapText="1"/>
    </xf>
    <xf numFmtId="164" fontId="16" fillId="0" borderId="2" xfId="0" applyNumberFormat="1" applyFont="1" applyFill="1" applyBorder="1" applyAlignment="1">
      <alignment horizontal="left" vertical="center" wrapText="1"/>
    </xf>
    <xf numFmtId="164" fontId="4" fillId="5" borderId="2" xfId="0" applyNumberFormat="1"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9" xfId="0"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49" fontId="4" fillId="4" borderId="5" xfId="0" applyNumberFormat="1" applyFont="1" applyFill="1" applyBorder="1" applyAlignment="1">
      <alignment horizontal="center" vertical="center" wrapText="1"/>
    </xf>
    <xf numFmtId="49" fontId="4" fillId="4" borderId="6" xfId="0" applyNumberFormat="1" applyFont="1" applyFill="1" applyBorder="1" applyAlignment="1">
      <alignment horizontal="center" vertical="center" wrapText="1"/>
    </xf>
    <xf numFmtId="49" fontId="4" fillId="4" borderId="7" xfId="0" applyNumberFormat="1" applyFont="1" applyFill="1" applyBorder="1" applyAlignment="1">
      <alignment horizontal="center" vertical="center" wrapText="1"/>
    </xf>
    <xf numFmtId="49" fontId="4" fillId="4" borderId="8"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0" fillId="0" borderId="2" xfId="0" applyNumberFormat="1" applyFont="1" applyBorder="1" applyAlignment="1"/>
    <xf numFmtId="9" fontId="0" fillId="0" borderId="2" xfId="0" applyNumberFormat="1" applyFont="1" applyBorder="1" applyAlignment="1"/>
    <xf numFmtId="0" fontId="0" fillId="0" borderId="2" xfId="0" applyFont="1" applyBorder="1" applyAlignment="1"/>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BE4D5"/>
      <rgbColor rgb="FFAAAAAA"/>
      <rgbColor rgb="FFFFFFFF"/>
      <rgbColor rgb="FFFF0000"/>
      <rgbColor rgb="FFE2EFD9"/>
      <rgbColor rgb="FFDEEAF6"/>
      <rgbColor rgb="FFBDD6EE"/>
      <rgbColor rgb="FFFFF2CC"/>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QUIDAZIONE%20PERFOMANCEB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pilogo di esportazione"/>
      <sheetName val="Foglio1"/>
      <sheetName val="Foglio2"/>
      <sheetName val="Foglio3"/>
    </sheetNames>
    <sheetDataSet>
      <sheetData sheetId="0"/>
      <sheetData sheetId="1"/>
      <sheetData sheetId="2">
        <row r="10">
          <cell r="E10">
            <v>1617.2537837837838</v>
          </cell>
        </row>
        <row r="11">
          <cell r="E11">
            <v>1078.1691891891892</v>
          </cell>
        </row>
        <row r="12">
          <cell r="E12">
            <v>269.5422972972973</v>
          </cell>
        </row>
        <row r="13">
          <cell r="E13">
            <v>1617.2537837837838</v>
          </cell>
        </row>
        <row r="14">
          <cell r="E14">
            <v>1617.2537837837838</v>
          </cell>
        </row>
        <row r="15">
          <cell r="E15">
            <v>449.23716216216212</v>
          </cell>
        </row>
      </sheetData>
      <sheetData sheetId="3"/>
    </sheetDataSet>
  </externalBook>
</externalLink>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4"/>
  <sheetViews>
    <sheetView showGridLines="0" workbookViewId="0"/>
  </sheetViews>
  <sheetFormatPr defaultColWidth="10" defaultRowHeight="12.95" customHeight="1" x14ac:dyDescent="0.25"/>
  <cols>
    <col min="1" max="1" width="2" customWidth="1"/>
    <col min="2" max="4" width="30.5703125" customWidth="1"/>
  </cols>
  <sheetData>
    <row r="3" spans="2:4" ht="50.1" customHeight="1" x14ac:dyDescent="0.25">
      <c r="B3" s="34" t="s">
        <v>0</v>
      </c>
      <c r="C3" s="35"/>
      <c r="D3" s="35"/>
    </row>
    <row r="7" spans="2:4" ht="18.75" x14ac:dyDescent="0.3">
      <c r="B7" s="1" t="s">
        <v>1</v>
      </c>
      <c r="C7" s="1" t="s">
        <v>2</v>
      </c>
      <c r="D7" s="1" t="s">
        <v>3</v>
      </c>
    </row>
    <row r="9" spans="2:4" ht="15.75" x14ac:dyDescent="0.25">
      <c r="B9" s="2" t="s">
        <v>4</v>
      </c>
      <c r="C9" s="2"/>
      <c r="D9" s="2"/>
    </row>
    <row r="10" spans="2:4" ht="15.75" x14ac:dyDescent="0.25">
      <c r="B10" s="3"/>
      <c r="C10" s="3" t="s">
        <v>5</v>
      </c>
      <c r="D10" s="4" t="s">
        <v>4</v>
      </c>
    </row>
    <row r="11" spans="2:4" ht="15.75" x14ac:dyDescent="0.25">
      <c r="B11" s="2" t="s">
        <v>16</v>
      </c>
      <c r="C11" s="2"/>
      <c r="D11" s="2"/>
    </row>
    <row r="12" spans="2:4" ht="15.75" x14ac:dyDescent="0.25">
      <c r="B12" s="3"/>
      <c r="C12" s="3" t="s">
        <v>5</v>
      </c>
      <c r="D12" s="4" t="s">
        <v>16</v>
      </c>
    </row>
    <row r="13" spans="2:4" ht="15.75" x14ac:dyDescent="0.25">
      <c r="B13" s="2" t="s">
        <v>25</v>
      </c>
      <c r="C13" s="2"/>
      <c r="D13" s="2"/>
    </row>
    <row r="14" spans="2:4" ht="15.75" x14ac:dyDescent="0.25">
      <c r="B14" s="3"/>
      <c r="C14" s="3" t="s">
        <v>5</v>
      </c>
      <c r="D14" s="4" t="s">
        <v>25</v>
      </c>
    </row>
  </sheetData>
  <mergeCells count="1">
    <mergeCell ref="B3:D3"/>
  </mergeCells>
  <hyperlinks>
    <hyperlink ref="D10" location="'Foglio1'!R1C1" display="Foglio1"/>
    <hyperlink ref="D12" location="'Foglio2'!R1C1" display="Foglio2"/>
    <hyperlink ref="D14" location="'Foglio3'!R1C1" display="Foglio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election activeCell="B11" sqref="B11"/>
    </sheetView>
  </sheetViews>
  <sheetFormatPr defaultColWidth="8.85546875" defaultRowHeight="15" customHeight="1" x14ac:dyDescent="0.25"/>
  <cols>
    <col min="1" max="1" width="33" style="5" customWidth="1"/>
    <col min="2" max="2" width="21" style="5" customWidth="1"/>
    <col min="3" max="3" width="27.42578125" style="5" customWidth="1"/>
    <col min="4" max="4" width="19.42578125" style="5" customWidth="1"/>
    <col min="5" max="6" width="8.85546875" style="5" customWidth="1"/>
    <col min="7" max="16384" width="8.85546875" style="5"/>
  </cols>
  <sheetData>
    <row r="1" spans="1:5" ht="15.75" customHeight="1" x14ac:dyDescent="0.25">
      <c r="A1" s="44" t="s">
        <v>34</v>
      </c>
      <c r="B1" s="45"/>
      <c r="C1" s="45"/>
      <c r="D1" s="46"/>
      <c r="E1" s="9"/>
    </row>
    <row r="2" spans="1:5" ht="15.75" customHeight="1" x14ac:dyDescent="0.25">
      <c r="A2" s="47"/>
      <c r="B2" s="48"/>
      <c r="C2" s="48"/>
      <c r="D2" s="49"/>
      <c r="E2" s="9"/>
    </row>
    <row r="3" spans="1:5" ht="16.5" hidden="1" customHeight="1" x14ac:dyDescent="0.25">
      <c r="A3" s="41"/>
      <c r="B3" s="42"/>
      <c r="C3" s="42"/>
      <c r="D3" s="43"/>
      <c r="E3" s="8"/>
    </row>
    <row r="4" spans="1:5" ht="16.5" customHeight="1" x14ac:dyDescent="0.25">
      <c r="A4" s="27" t="s">
        <v>6</v>
      </c>
      <c r="B4" s="27" t="s">
        <v>7</v>
      </c>
      <c r="C4" s="28" t="s">
        <v>8</v>
      </c>
      <c r="D4" s="27" t="s">
        <v>9</v>
      </c>
      <c r="E4" s="9"/>
    </row>
    <row r="5" spans="1:5" ht="31.5" x14ac:dyDescent="0.25">
      <c r="A5" s="29" t="s">
        <v>10</v>
      </c>
      <c r="B5" s="30">
        <v>2000</v>
      </c>
      <c r="C5" s="31">
        <f>Foglio3!D9</f>
        <v>2000</v>
      </c>
      <c r="D5" s="32">
        <f>B5-C5</f>
        <v>0</v>
      </c>
      <c r="E5" s="9"/>
    </row>
    <row r="6" spans="1:5" ht="31.5" x14ac:dyDescent="0.25">
      <c r="A6" s="29" t="s">
        <v>11</v>
      </c>
      <c r="B6" s="30">
        <v>1000</v>
      </c>
      <c r="C6" s="31">
        <f>Foglio3!C9</f>
        <v>1000</v>
      </c>
      <c r="D6" s="33">
        <f>B6-C6</f>
        <v>0</v>
      </c>
      <c r="E6" s="9"/>
    </row>
    <row r="7" spans="1:5" ht="14.1" customHeight="1" x14ac:dyDescent="0.25">
      <c r="A7" s="36" t="s">
        <v>12</v>
      </c>
      <c r="B7" s="38">
        <v>1000</v>
      </c>
      <c r="C7" s="39">
        <f>Foglio3!E9</f>
        <v>180</v>
      </c>
      <c r="D7" s="40">
        <f>B7-C7</f>
        <v>820</v>
      </c>
      <c r="E7" s="9"/>
    </row>
    <row r="8" spans="1:5" x14ac:dyDescent="0.25">
      <c r="A8" s="37"/>
      <c r="B8" s="38"/>
      <c r="C8" s="39"/>
      <c r="D8" s="40"/>
      <c r="E8" s="9"/>
    </row>
    <row r="9" spans="1:5" ht="14.1" customHeight="1" x14ac:dyDescent="0.25">
      <c r="A9" s="36" t="s">
        <v>13</v>
      </c>
      <c r="B9" s="38">
        <v>458</v>
      </c>
      <c r="C9" s="39">
        <f>Foglio3!F9</f>
        <v>456</v>
      </c>
      <c r="D9" s="40">
        <f>B9-C9</f>
        <v>2</v>
      </c>
      <c r="E9" s="9"/>
    </row>
    <row r="10" spans="1:5" x14ac:dyDescent="0.25">
      <c r="A10" s="37"/>
      <c r="B10" s="38"/>
      <c r="C10" s="39"/>
      <c r="D10" s="40"/>
      <c r="E10" s="9"/>
    </row>
    <row r="11" spans="1:5" ht="31.5" x14ac:dyDescent="0.25">
      <c r="A11" s="29" t="s">
        <v>14</v>
      </c>
      <c r="B11" s="30">
        <v>5850</v>
      </c>
      <c r="C11" s="31">
        <f>Foglio3!H9</f>
        <v>5850</v>
      </c>
      <c r="D11" s="33">
        <f>B11-C11</f>
        <v>0</v>
      </c>
      <c r="E11" s="9"/>
    </row>
    <row r="12" spans="1:5" ht="15.75" x14ac:dyDescent="0.25">
      <c r="A12" s="29" t="s">
        <v>15</v>
      </c>
      <c r="B12" s="30">
        <v>4622.41</v>
      </c>
      <c r="C12" s="31">
        <f>Foglio3!G9</f>
        <v>1813.31</v>
      </c>
      <c r="D12" s="33">
        <f>B12-C12</f>
        <v>2809.1</v>
      </c>
      <c r="E12" s="9"/>
    </row>
  </sheetData>
  <mergeCells count="10">
    <mergeCell ref="A1:D2"/>
    <mergeCell ref="A9:A10"/>
    <mergeCell ref="B9:B10"/>
    <mergeCell ref="C9:C10"/>
    <mergeCell ref="D9:D10"/>
    <mergeCell ref="A3:D3"/>
    <mergeCell ref="A7:A8"/>
    <mergeCell ref="B7:B8"/>
    <mergeCell ref="C7:C8"/>
    <mergeCell ref="D7:D8"/>
  </mergeCells>
  <pageMargins left="0.7" right="0.7" top="0.75" bottom="0.75" header="0.3" footer="0.3"/>
  <pageSetup orientation="landscape" r:id="rId1"/>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tabSelected="1" workbookViewId="0">
      <selection activeCell="E22" sqref="E22"/>
    </sheetView>
  </sheetViews>
  <sheetFormatPr defaultColWidth="8.85546875" defaultRowHeight="15" customHeight="1" x14ac:dyDescent="0.25"/>
  <cols>
    <col min="1" max="1" width="21.7109375" style="6" customWidth="1"/>
    <col min="2" max="2" width="16.7109375" style="6" customWidth="1"/>
    <col min="3" max="3" width="15" style="6" customWidth="1"/>
    <col min="4" max="4" width="22.140625" style="6" customWidth="1"/>
    <col min="5" max="5" width="21.7109375" style="6" customWidth="1"/>
    <col min="6" max="6" width="69.85546875" style="6" customWidth="1"/>
    <col min="7" max="7" width="8.85546875" style="6" customWidth="1"/>
    <col min="8" max="16384" width="8.85546875" style="6"/>
  </cols>
  <sheetData>
    <row r="1" spans="1:6" ht="15" customHeight="1" x14ac:dyDescent="0.25">
      <c r="A1" s="50" t="s">
        <v>38</v>
      </c>
      <c r="B1" s="51"/>
      <c r="C1" s="51"/>
      <c r="D1" s="51"/>
      <c r="E1" s="52"/>
      <c r="F1" s="25"/>
    </row>
    <row r="2" spans="1:6" ht="27" customHeight="1" x14ac:dyDescent="0.25">
      <c r="A2" s="53" t="s">
        <v>17</v>
      </c>
      <c r="B2" s="54"/>
      <c r="C2" s="54"/>
      <c r="D2" s="54"/>
      <c r="E2" s="55"/>
      <c r="F2" s="26"/>
    </row>
    <row r="3" spans="1:6" ht="30" customHeight="1" x14ac:dyDescent="0.25">
      <c r="A3" s="56" t="s">
        <v>18</v>
      </c>
      <c r="B3" s="56" t="s">
        <v>19</v>
      </c>
      <c r="C3" s="56" t="s">
        <v>20</v>
      </c>
      <c r="D3" s="56" t="s">
        <v>21</v>
      </c>
      <c r="E3" s="20" t="s">
        <v>22</v>
      </c>
      <c r="F3" s="19"/>
    </row>
    <row r="4" spans="1:6" ht="60.75" customHeight="1" x14ac:dyDescent="0.25">
      <c r="A4" s="57"/>
      <c r="B4" s="57"/>
      <c r="C4" s="57"/>
      <c r="D4" s="57"/>
      <c r="E4" s="20" t="s">
        <v>23</v>
      </c>
      <c r="F4" s="19"/>
    </row>
    <row r="5" spans="1:6" ht="15.75" customHeight="1" x14ac:dyDescent="0.25">
      <c r="A5" s="13" t="s">
        <v>37</v>
      </c>
      <c r="B5" s="21">
        <v>36</v>
      </c>
      <c r="C5" s="22">
        <v>1</v>
      </c>
      <c r="D5" s="21">
        <v>100</v>
      </c>
      <c r="E5" s="23">
        <f>6648.71/$B$11*B5</f>
        <v>1617.2537837837838</v>
      </c>
      <c r="F5" s="9"/>
    </row>
    <row r="6" spans="1:6" ht="15.75" customHeight="1" x14ac:dyDescent="0.25">
      <c r="A6" s="13" t="s">
        <v>37</v>
      </c>
      <c r="B6" s="21">
        <v>24</v>
      </c>
      <c r="C6" s="24">
        <v>0.66669999999999996</v>
      </c>
      <c r="D6" s="21">
        <v>100</v>
      </c>
      <c r="E6" s="23">
        <f t="shared" ref="E6:E10" si="0">6648.71/$B$11*B6</f>
        <v>1078.1691891891892</v>
      </c>
      <c r="F6" s="9"/>
    </row>
    <row r="7" spans="1:6" ht="15.75" customHeight="1" x14ac:dyDescent="0.25">
      <c r="A7" s="13" t="s">
        <v>37</v>
      </c>
      <c r="B7" s="21">
        <v>6</v>
      </c>
      <c r="C7" s="24">
        <v>0.1666</v>
      </c>
      <c r="D7" s="21">
        <v>100</v>
      </c>
      <c r="E7" s="23">
        <f t="shared" si="0"/>
        <v>269.5422972972973</v>
      </c>
      <c r="F7" s="9"/>
    </row>
    <row r="8" spans="1:6" ht="15.75" customHeight="1" x14ac:dyDescent="0.25">
      <c r="A8" s="13" t="s">
        <v>37</v>
      </c>
      <c r="B8" s="21">
        <v>36</v>
      </c>
      <c r="C8" s="24">
        <v>1</v>
      </c>
      <c r="D8" s="21">
        <v>100</v>
      </c>
      <c r="E8" s="23">
        <f t="shared" si="0"/>
        <v>1617.2537837837838</v>
      </c>
      <c r="F8" s="9"/>
    </row>
    <row r="9" spans="1:6" s="7" customFormat="1" ht="15.75" customHeight="1" x14ac:dyDescent="0.25">
      <c r="A9" s="13" t="s">
        <v>37</v>
      </c>
      <c r="B9" s="21">
        <v>36</v>
      </c>
      <c r="C9" s="24">
        <v>1</v>
      </c>
      <c r="D9" s="21">
        <v>100</v>
      </c>
      <c r="E9" s="23">
        <f t="shared" si="0"/>
        <v>1617.2537837837838</v>
      </c>
      <c r="F9" s="9"/>
    </row>
    <row r="10" spans="1:6" ht="15.75" customHeight="1" x14ac:dyDescent="0.25">
      <c r="A10" s="13" t="s">
        <v>37</v>
      </c>
      <c r="B10" s="21">
        <v>10</v>
      </c>
      <c r="C10" s="24">
        <v>0.2777</v>
      </c>
      <c r="D10" s="21">
        <v>100</v>
      </c>
      <c r="E10" s="23">
        <f t="shared" si="0"/>
        <v>449.23716216216212</v>
      </c>
      <c r="F10" s="9"/>
    </row>
    <row r="11" spans="1:6" hidden="1" x14ac:dyDescent="0.25">
      <c r="A11" s="59" t="s">
        <v>24</v>
      </c>
      <c r="B11" s="60">
        <f>SUM(B5:B10)</f>
        <v>148</v>
      </c>
      <c r="C11" s="61"/>
      <c r="D11" s="62"/>
      <c r="E11" s="62"/>
      <c r="F11" s="9"/>
    </row>
    <row r="12" spans="1:6" ht="14.1" customHeight="1" x14ac:dyDescent="0.25">
      <c r="A12" s="10"/>
      <c r="B12" s="10"/>
      <c r="C12" s="10"/>
      <c r="D12" s="10"/>
      <c r="E12" s="10"/>
      <c r="F12" s="9"/>
    </row>
    <row r="13" spans="1:6" ht="15" customHeight="1" x14ac:dyDescent="0.25">
      <c r="A13" s="10"/>
      <c r="B13" s="11"/>
      <c r="C13" s="10"/>
      <c r="D13" s="10"/>
      <c r="E13" s="10"/>
      <c r="F13" s="9"/>
    </row>
  </sheetData>
  <mergeCells count="6">
    <mergeCell ref="A1:E1"/>
    <mergeCell ref="A2:E2"/>
    <mergeCell ref="A3:A4"/>
    <mergeCell ref="B3:B4"/>
    <mergeCell ref="C3:C4"/>
    <mergeCell ref="D3:D4"/>
  </mergeCells>
  <pageMargins left="0.7" right="0.7" top="0.75" bottom="0.75" header="0.3" footer="0.3"/>
  <pageSetup orientation="landscape"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showGridLines="0" zoomScaleNormal="100" zoomScaleSheetLayoutView="100" workbookViewId="0">
      <selection activeCell="K5" sqref="K5"/>
    </sheetView>
  </sheetViews>
  <sheetFormatPr defaultColWidth="8.85546875" defaultRowHeight="15" customHeight="1" x14ac:dyDescent="0.25"/>
  <cols>
    <col min="1" max="1" width="15.5703125" style="7" customWidth="1"/>
    <col min="2" max="2" width="12.42578125" style="7" bestFit="1" customWidth="1"/>
    <col min="3" max="3" width="15.85546875" style="7" bestFit="1" customWidth="1"/>
    <col min="4" max="4" width="17.140625" style="7" customWidth="1"/>
    <col min="5" max="5" width="15.85546875" style="7" bestFit="1" customWidth="1"/>
    <col min="6" max="6" width="15.42578125" style="7" bestFit="1" customWidth="1"/>
    <col min="7" max="7" width="11.5703125" style="7" bestFit="1" customWidth="1"/>
    <col min="8" max="8" width="15.42578125" style="7" customWidth="1"/>
    <col min="9" max="9" width="11.42578125" style="7" customWidth="1"/>
    <col min="10" max="10" width="8.85546875" style="7" customWidth="1"/>
    <col min="11" max="16384" width="8.85546875" style="7"/>
  </cols>
  <sheetData>
    <row r="1" spans="1:9" ht="29.25" customHeight="1" x14ac:dyDescent="0.25">
      <c r="A1" s="58" t="s">
        <v>35</v>
      </c>
      <c r="B1" s="58"/>
      <c r="C1" s="58"/>
      <c r="D1" s="58"/>
      <c r="E1" s="58"/>
      <c r="F1" s="58"/>
      <c r="G1" s="58"/>
      <c r="H1" s="58"/>
      <c r="I1" s="58"/>
    </row>
    <row r="2" spans="1:9" ht="30.75" customHeight="1" x14ac:dyDescent="0.25">
      <c r="A2" s="14" t="s">
        <v>26</v>
      </c>
      <c r="B2" s="14" t="s">
        <v>36</v>
      </c>
      <c r="C2" s="14" t="s">
        <v>27</v>
      </c>
      <c r="D2" s="14" t="s">
        <v>28</v>
      </c>
      <c r="E2" s="14" t="s">
        <v>29</v>
      </c>
      <c r="F2" s="14" t="s">
        <v>30</v>
      </c>
      <c r="G2" s="14" t="s">
        <v>15</v>
      </c>
      <c r="H2" s="14" t="s">
        <v>31</v>
      </c>
      <c r="I2" s="14" t="s">
        <v>32</v>
      </c>
    </row>
    <row r="3" spans="1:9" ht="15.75" customHeight="1" x14ac:dyDescent="0.25">
      <c r="A3" s="15" t="s">
        <v>37</v>
      </c>
      <c r="B3" s="16">
        <f>[1]Foglio2!E10</f>
        <v>1617.2537837837838</v>
      </c>
      <c r="C3" s="16"/>
      <c r="D3" s="16"/>
      <c r="E3" s="16"/>
      <c r="F3" s="16"/>
      <c r="G3" s="16"/>
      <c r="H3" s="16">
        <v>1500</v>
      </c>
      <c r="I3" s="17">
        <f>SUM(B3:H3)</f>
        <v>3117.2537837837835</v>
      </c>
    </row>
    <row r="4" spans="1:9" ht="15.75" customHeight="1" x14ac:dyDescent="0.25">
      <c r="A4" s="15" t="s">
        <v>37</v>
      </c>
      <c r="B4" s="16">
        <f>[1]Foglio2!E11</f>
        <v>1078.1691891891892</v>
      </c>
      <c r="C4" s="16">
        <v>1000</v>
      </c>
      <c r="D4" s="16"/>
      <c r="E4" s="16"/>
      <c r="F4" s="16"/>
      <c r="G4" s="16"/>
      <c r="H4" s="16">
        <v>1000</v>
      </c>
      <c r="I4" s="17">
        <f>B4+E4+H4+C4</f>
        <v>3078.1691891891892</v>
      </c>
    </row>
    <row r="5" spans="1:9" ht="15.75" customHeight="1" x14ac:dyDescent="0.25">
      <c r="A5" s="15" t="s">
        <v>37</v>
      </c>
      <c r="B5" s="16">
        <f>[1]Foglio2!E12</f>
        <v>269.5422972972973</v>
      </c>
      <c r="C5" s="16"/>
      <c r="D5" s="16"/>
      <c r="E5" s="16"/>
      <c r="F5" s="16"/>
      <c r="G5" s="16">
        <v>106.8</v>
      </c>
      <c r="H5" s="16">
        <v>500</v>
      </c>
      <c r="I5" s="17">
        <f>B5+E5+G5+H5</f>
        <v>876.34229729729736</v>
      </c>
    </row>
    <row r="6" spans="1:9" ht="15.75" customHeight="1" x14ac:dyDescent="0.25">
      <c r="A6" s="15" t="s">
        <v>37</v>
      </c>
      <c r="B6" s="16">
        <f>[1]Foglio2!E13</f>
        <v>1617.2537837837838</v>
      </c>
      <c r="C6" s="16"/>
      <c r="D6" s="16">
        <v>2000</v>
      </c>
      <c r="E6" s="16">
        <v>150</v>
      </c>
      <c r="F6" s="16">
        <v>456</v>
      </c>
      <c r="G6" s="16">
        <v>1126.73</v>
      </c>
      <c r="H6" s="16"/>
      <c r="I6" s="17">
        <f>B6+E6+F6+G6+H6+D6</f>
        <v>5349.983783783784</v>
      </c>
    </row>
    <row r="7" spans="1:9" ht="15.75" customHeight="1" x14ac:dyDescent="0.25">
      <c r="A7" s="15" t="s">
        <v>37</v>
      </c>
      <c r="B7" s="16">
        <f>[1]Foglio2!E14</f>
        <v>1617.2537837837838</v>
      </c>
      <c r="C7" s="16"/>
      <c r="D7" s="16"/>
      <c r="E7" s="16">
        <v>30</v>
      </c>
      <c r="F7" s="16"/>
      <c r="G7" s="16">
        <v>579.78</v>
      </c>
      <c r="H7" s="16">
        <v>2850</v>
      </c>
      <c r="I7" s="17">
        <f>B7+E7+F7+G7+H7+D7</f>
        <v>5077.0337837837833</v>
      </c>
    </row>
    <row r="8" spans="1:9" ht="15.75" customHeight="1" x14ac:dyDescent="0.25">
      <c r="A8" s="15" t="s">
        <v>37</v>
      </c>
      <c r="B8" s="16">
        <f>[1]Foglio2!E15</f>
        <v>449.23716216216212</v>
      </c>
      <c r="C8" s="16"/>
      <c r="D8" s="16"/>
      <c r="E8" s="16"/>
      <c r="F8" s="16"/>
      <c r="G8" s="16"/>
      <c r="H8" s="16"/>
      <c r="I8" s="17">
        <f>B8+H8+G8+E8</f>
        <v>449.23716216216212</v>
      </c>
    </row>
    <row r="9" spans="1:9" ht="15.75" customHeight="1" x14ac:dyDescent="0.25">
      <c r="A9" s="14" t="s">
        <v>33</v>
      </c>
      <c r="B9" s="18">
        <f t="shared" ref="B9:I9" si="0">SUM(B3:B8)</f>
        <v>6648.71</v>
      </c>
      <c r="C9" s="18">
        <f t="shared" si="0"/>
        <v>1000</v>
      </c>
      <c r="D9" s="18">
        <f t="shared" si="0"/>
        <v>2000</v>
      </c>
      <c r="E9" s="18">
        <f t="shared" si="0"/>
        <v>180</v>
      </c>
      <c r="F9" s="18">
        <f t="shared" si="0"/>
        <v>456</v>
      </c>
      <c r="G9" s="18">
        <f t="shared" si="0"/>
        <v>1813.31</v>
      </c>
      <c r="H9" s="18">
        <f t="shared" si="0"/>
        <v>5850</v>
      </c>
      <c r="I9" s="18">
        <f t="shared" si="0"/>
        <v>17948.019999999997</v>
      </c>
    </row>
    <row r="10" spans="1:9" ht="16.5" customHeight="1" x14ac:dyDescent="0.25">
      <c r="A10" s="12"/>
      <c r="B10" s="10"/>
      <c r="C10" s="10"/>
      <c r="D10" s="10"/>
      <c r="E10" s="10"/>
      <c r="F10" s="10"/>
      <c r="G10" s="10"/>
      <c r="H10" s="10"/>
      <c r="I10" s="10"/>
    </row>
    <row r="11" spans="1:9" ht="13.5" customHeight="1" x14ac:dyDescent="0.25">
      <c r="A11" s="10"/>
      <c r="B11" s="10"/>
      <c r="C11" s="10"/>
      <c r="D11" s="10"/>
      <c r="E11" s="10"/>
      <c r="F11" s="10"/>
      <c r="G11" s="10"/>
      <c r="H11" s="10"/>
      <c r="I11" s="10"/>
    </row>
  </sheetData>
  <mergeCells count="1">
    <mergeCell ref="A1:I1"/>
  </mergeCells>
  <pageMargins left="0.7" right="0.7" top="0.75" bottom="0.75" header="0.3" footer="0.3"/>
  <pageSetup scale="74" orientation="landscape"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Riepilogo di esportazione</vt: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Fabio Cominassi</cp:lastModifiedBy>
  <cp:lastPrinted>2023-04-24T07:54:57Z</cp:lastPrinted>
  <dcterms:modified xsi:type="dcterms:W3CDTF">2024-04-17T08:25:30Z</dcterms:modified>
</cp:coreProperties>
</file>