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NA\Desktop\flussi\"/>
    </mc:Choice>
  </mc:AlternateContent>
  <xr:revisionPtr revIDLastSave="0" documentId="13_ncr:1_{34B2E9DC-849B-42F5-AD7C-0BCA75ED8B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C78" i="1"/>
  <c r="F72" i="1"/>
  <c r="E72" i="1" s="1"/>
  <c r="D72" i="1"/>
  <c r="F71" i="1"/>
  <c r="E71" i="1" s="1"/>
  <c r="D71" i="1"/>
  <c r="D70" i="1" s="1"/>
  <c r="F69" i="1"/>
  <c r="E69" i="1" s="1"/>
  <c r="D69" i="1"/>
  <c r="F68" i="1"/>
  <c r="E68" i="1" s="1"/>
  <c r="D68" i="1"/>
  <c r="F67" i="1"/>
  <c r="E67" i="1" s="1"/>
  <c r="D67" i="1"/>
  <c r="F66" i="1"/>
  <c r="E66" i="1" s="1"/>
  <c r="D66" i="1"/>
  <c r="F65" i="1"/>
  <c r="E65" i="1" s="1"/>
  <c r="D65" i="1"/>
  <c r="F64" i="1"/>
  <c r="E64" i="1" s="1"/>
  <c r="D64" i="1"/>
  <c r="D63" i="1" s="1"/>
  <c r="F63" i="1"/>
  <c r="E63" i="1" s="1"/>
  <c r="F62" i="1"/>
  <c r="E62" i="1" s="1"/>
  <c r="D62" i="1"/>
  <c r="F61" i="1"/>
  <c r="E61" i="1" s="1"/>
  <c r="D61" i="1"/>
  <c r="F60" i="1"/>
  <c r="E60" i="1" s="1"/>
  <c r="D60" i="1"/>
  <c r="F59" i="1"/>
  <c r="E59" i="1" s="1"/>
  <c r="D59" i="1"/>
  <c r="F58" i="1"/>
  <c r="E58" i="1" s="1"/>
  <c r="D58" i="1"/>
  <c r="D57" i="1" s="1"/>
  <c r="F57" i="1"/>
  <c r="E57" i="1" s="1"/>
  <c r="F56" i="1"/>
  <c r="E56" i="1" s="1"/>
  <c r="D56" i="1"/>
  <c r="F55" i="1"/>
  <c r="E55" i="1" s="1"/>
  <c r="D55" i="1"/>
  <c r="F54" i="1"/>
  <c r="E54" i="1" s="1"/>
  <c r="D54" i="1"/>
  <c r="F53" i="1"/>
  <c r="E53" i="1" s="1"/>
  <c r="D53" i="1"/>
  <c r="F52" i="1"/>
  <c r="E52" i="1" s="1"/>
  <c r="D52" i="1"/>
  <c r="F51" i="1"/>
  <c r="E51" i="1" s="1"/>
  <c r="D51" i="1"/>
  <c r="F50" i="1"/>
  <c r="E50" i="1" s="1"/>
  <c r="D50" i="1"/>
  <c r="D48" i="1" s="1"/>
  <c r="F49" i="1"/>
  <c r="E49" i="1" s="1"/>
  <c r="D49" i="1"/>
  <c r="E46" i="1"/>
  <c r="C46" i="1"/>
  <c r="F40" i="1"/>
  <c r="E40" i="1" s="1"/>
  <c r="D40" i="1"/>
  <c r="F39" i="1"/>
  <c r="C39" i="1" s="1"/>
  <c r="D39" i="1"/>
  <c r="D38" i="1" s="1"/>
  <c r="F37" i="1"/>
  <c r="C37" i="1" s="1"/>
  <c r="D37" i="1"/>
  <c r="F36" i="1"/>
  <c r="E36" i="1" s="1"/>
  <c r="D36" i="1"/>
  <c r="F35" i="1"/>
  <c r="C35" i="1" s="1"/>
  <c r="D35" i="1"/>
  <c r="F34" i="1"/>
  <c r="E34" i="1" s="1"/>
  <c r="D34" i="1"/>
  <c r="F33" i="1"/>
  <c r="C33" i="1" s="1"/>
  <c r="D33" i="1"/>
  <c r="D32" i="1" s="1"/>
  <c r="F31" i="1"/>
  <c r="C31" i="1" s="1"/>
  <c r="D31" i="1"/>
  <c r="F30" i="1"/>
  <c r="E30" i="1" s="1"/>
  <c r="D30" i="1"/>
  <c r="F29" i="1"/>
  <c r="C29" i="1" s="1"/>
  <c r="D29" i="1"/>
  <c r="D27" i="1" s="1"/>
  <c r="F28" i="1"/>
  <c r="E28" i="1" s="1"/>
  <c r="D28" i="1"/>
  <c r="F26" i="1"/>
  <c r="E26" i="1" s="1"/>
  <c r="D26" i="1"/>
  <c r="F25" i="1"/>
  <c r="C25" i="1" s="1"/>
  <c r="D25" i="1"/>
  <c r="F24" i="1"/>
  <c r="E24" i="1" s="1"/>
  <c r="D24" i="1"/>
  <c r="F23" i="1"/>
  <c r="C23" i="1" s="1"/>
  <c r="D23" i="1"/>
  <c r="D21" i="1" s="1"/>
  <c r="F22" i="1"/>
  <c r="E22" i="1" s="1"/>
  <c r="D22" i="1"/>
  <c r="F20" i="1"/>
  <c r="E20" i="1" s="1"/>
  <c r="D20" i="1"/>
  <c r="F19" i="1"/>
  <c r="C19" i="1" s="1"/>
  <c r="D19" i="1"/>
  <c r="F18" i="1"/>
  <c r="E18" i="1" s="1"/>
  <c r="D18" i="1"/>
  <c r="F17" i="1"/>
  <c r="C17" i="1" s="1"/>
  <c r="D17" i="1"/>
  <c r="D15" i="1" s="1"/>
  <c r="F16" i="1"/>
  <c r="E16" i="1" s="1"/>
  <c r="D16" i="1"/>
  <c r="F14" i="1"/>
  <c r="E14" i="1" s="1"/>
  <c r="D14" i="1"/>
  <c r="F13" i="1"/>
  <c r="C13" i="1" s="1"/>
  <c r="D13" i="1"/>
  <c r="D12" i="1" s="1"/>
  <c r="C10" i="1"/>
  <c r="C9" i="1"/>
  <c r="A4" i="1"/>
  <c r="D74" i="1" l="1"/>
  <c r="D43" i="1"/>
  <c r="D45" i="1" s="1"/>
  <c r="D77" i="1" s="1"/>
  <c r="D79" i="1" s="1"/>
  <c r="E13" i="1"/>
  <c r="E17" i="1"/>
  <c r="E19" i="1"/>
  <c r="E23" i="1"/>
  <c r="E25" i="1"/>
  <c r="E29" i="1"/>
  <c r="E31" i="1"/>
  <c r="E33" i="1"/>
  <c r="E35" i="1"/>
  <c r="E37" i="1"/>
  <c r="E39" i="1"/>
  <c r="C50" i="1"/>
  <c r="C52" i="1"/>
  <c r="C54" i="1"/>
  <c r="C56" i="1"/>
  <c r="C58" i="1"/>
  <c r="C60" i="1"/>
  <c r="C62" i="1"/>
  <c r="C64" i="1"/>
  <c r="C66" i="1"/>
  <c r="C68" i="1"/>
  <c r="C72" i="1"/>
  <c r="C14" i="1"/>
  <c r="C16" i="1"/>
  <c r="C18" i="1"/>
  <c r="C20" i="1"/>
  <c r="C22" i="1"/>
  <c r="C24" i="1"/>
  <c r="C26" i="1"/>
  <c r="C28" i="1"/>
  <c r="C30" i="1"/>
  <c r="C34" i="1"/>
  <c r="C36" i="1"/>
  <c r="C40" i="1"/>
  <c r="F21" i="1"/>
  <c r="F70" i="1"/>
  <c r="C49" i="1"/>
  <c r="C51" i="1"/>
  <c r="C53" i="1"/>
  <c r="C55" i="1"/>
  <c r="C57" i="1"/>
  <c r="C59" i="1"/>
  <c r="C61" i="1"/>
  <c r="C63" i="1"/>
  <c r="C65" i="1"/>
  <c r="C67" i="1"/>
  <c r="C69" i="1"/>
  <c r="C71" i="1"/>
  <c r="F48" i="1"/>
  <c r="F12" i="1"/>
  <c r="F15" i="1"/>
  <c r="F27" i="1"/>
  <c r="F32" i="1"/>
  <c r="F38" i="1"/>
  <c r="E32" i="1" l="1"/>
  <c r="C32" i="1"/>
  <c r="E70" i="1"/>
  <c r="C70" i="1"/>
  <c r="E38" i="1"/>
  <c r="C38" i="1"/>
  <c r="C21" i="1"/>
  <c r="E21" i="1"/>
  <c r="E12" i="1"/>
  <c r="F43" i="1"/>
  <c r="C12" i="1"/>
  <c r="F74" i="1"/>
  <c r="E48" i="1"/>
  <c r="C48" i="1"/>
  <c r="C15" i="1"/>
  <c r="E15" i="1"/>
  <c r="C27" i="1"/>
  <c r="E27" i="1"/>
  <c r="E74" i="1" l="1"/>
  <c r="C74" i="1"/>
  <c r="C43" i="1"/>
  <c r="F45" i="1"/>
  <c r="E43" i="1"/>
  <c r="E45" i="1" l="1"/>
  <c r="F77" i="1"/>
  <c r="C45" i="1"/>
  <c r="F79" i="1" l="1"/>
  <c r="C77" i="1"/>
  <c r="C79" i="1" s="1"/>
</calcChain>
</file>

<file path=xl/sharedStrings.xml><?xml version="1.0" encoding="utf-8"?>
<sst xmlns="http://schemas.openxmlformats.org/spreadsheetml/2006/main" count="140" uniqueCount="133">
  <si>
    <t>ALLEGATO 3 – Piano annuale dei flussi di cassa (adattamento scuole: MIM 8/12 + 4/12)</t>
  </si>
  <si>
    <t>Modello di piano annuale dei flussi di cassa per le II.SS. – aggregazione per Piano dei conti integrato (raccordo)</t>
  </si>
  <si>
    <t>Codice Piano dei conti integrato di cui al D.P.R. n. 132/2013</t>
  </si>
  <si>
    <t>Descrizione</t>
  </si>
  <si>
    <t>Previsioni di cassa (incassi/pagamenti) riferiti agli 8/12 e ai 4/12, 12/12 cumulato</t>
  </si>
  <si>
    <t>Totale anno
(12/12)</t>
  </si>
  <si>
    <t>Dati a tutto 8/12
(cumulati dal 1/1 al 31/8)</t>
  </si>
  <si>
    <t>Ultimi 4/12
(di periodo: 1/9-31/12)</t>
  </si>
  <si>
    <t>Dati a tutto 12/12
(cumulati dal 1/1 al 31/12)</t>
  </si>
  <si>
    <t>Previsioni di cassa</t>
  </si>
  <si>
    <t>Di cui 4/12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</si>
  <si>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</si>
  <si>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</si>
  <si>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</si>
  <si>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</si>
  <si>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</si>
  <si>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</si>
  <si>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</si>
  <si>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</si>
  <si>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</si>
  <si>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</si>
  <si>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</si>
  <si>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</si>
  <si>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</si>
  <si>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</si>
  <si>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</si>
  <si>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</si>
  <si>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</si>
  <si>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</si>
  <si>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</si>
  <si>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</si>
  <si>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</si>
  <si>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</si>
  <si>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</si>
  <si>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</si>
  <si>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</si>
  <si>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</si>
  <si>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</si>
  <si>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</si>
  <si>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</si>
  <si>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</si>
  <si>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</si>
  <si>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</si>
  <si>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</si>
  <si>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</si>
  <si>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</si>
  <si>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</si>
  <si>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</si>
  <si>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</si>
  <si>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</si>
  <si>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</si>
  <si>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</si>
  <si>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</si>
  <si>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</si>
  <si>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</si>
  <si>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</si>
  <si>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</si>
  <si>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</si>
  <si>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</si>
  <si>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</si>
  <si>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</si>
  <si>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</si>
  <si>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</si>
  <si>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</si>
  <si>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</si>
  <si>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</si>
  <si>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</si>
  <si>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</si>
  <si>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</si>
  <si>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</si>
  <si>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</si>
  <si>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Incassi da regolarizzare(2)</t>
  </si>
  <si>
    <t xml:space="preserve">TOTALE RISCOSSIONI (al netto anticipazione del tesoriere) </t>
  </si>
  <si>
    <t>di cui riscossioni con vincolo di cassa</t>
  </si>
  <si>
    <t>TOTALE RISORSE DISPONIBILI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</si>
  <si>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</si>
  <si>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</si>
  <si>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</si>
  <si>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</si>
  <si>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</si>
  <si>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</si>
  <si>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</si>
  <si>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</si>
  <si>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</si>
  <si>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</si>
  <si>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</si>
  <si>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</si>
  <si>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</si>
  <si>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</si>
  <si>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</si>
  <si>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</si>
  <si>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</si>
  <si>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</si>
  <si>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</si>
  <si>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</si>
  <si>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</si>
  <si>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</si>
  <si>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</si>
  <si>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</si>
  <si>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</si>
  <si>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</si>
  <si>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</si>
  <si>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</si>
  <si>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</si>
  <si>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</si>
  <si>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</si>
  <si>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</si>
  <si>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</si>
  <si>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</si>
  <si>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</si>
  <si>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</si>
  <si>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</si>
  <si>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</si>
  <si>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</si>
  <si>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</si>
  <si>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</si>
  <si>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</si>
  <si>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</si>
  <si>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</si>
  <si>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</si>
  <si>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</si>
  <si>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</si>
  <si>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 xml:space="preserve">Pagamenti da regolarizzare(2) </t>
  </si>
  <si>
    <t>TOTALE PAGAMENTI</t>
  </si>
  <si>
    <t>di cui pagamenti con vincolo di cassa</t>
  </si>
  <si>
    <t>FONDO DI CASSA – saldo stimato (fine periodo)</t>
  </si>
  <si>
    <t>-</t>
  </si>
  <si>
    <t xml:space="preserve">di cui con vincolo di cassa </t>
  </si>
  <si>
    <t>RICORSO ANTICIPAZIONI DELL'ISTITUTO TESORIERE</t>
  </si>
  <si>
    <t>(1) Colonna D: importi cumulati dal 1/1 al 31/8 (8/12). Colonna E: importi del solo periodo 1/9-31/12 (4/12), calcolati come differenza F−D. Colonna F: importi cumulati dal 1/1 al 31/12 (12/12).</t>
  </si>
  <si>
    <t>(2) L'importo degli incassi e dei pagamenti da regolarizzare è inserito quando si sostituiscono le previsioni con gli incassi e i pagamenti effettivi ed è ridotto in occasione dei successivi aggiornamenti.</t>
  </si>
  <si>
    <t xml:space="preserve">Il DSGA </t>
  </si>
  <si>
    <t>Dott.ssa D'Aliasi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</si>
</sst>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;[Red]\€\ \-#,##0.00;&quot;-&quot;"/>
    <numFmt numFmtId="165" formatCode="_-* #,##0_-;\-* #,##0_-;_-* \-_-;_-@"/>
  </numFmts>
  <fonts count="21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1"/>
      <color rgb="FF0000FF"/>
      <name val="Calibri"/>
      <family val="2"/>
    </font>
    <font>
      <b/>
      <sz val="13"/>
      <color theme="1"/>
      <name val="Calibri"/>
      <family val="2"/>
    </font>
    <font>
      <b/>
      <sz val="12"/>
      <color theme="1"/>
      <name val="Arial"/>
      <family val="2"/>
    </font>
    <font>
      <sz val="10.5"/>
      <color theme="1"/>
      <name val="Calibri"/>
      <family val="2"/>
    </font>
    <font>
      <sz val="12"/>
      <color theme="1"/>
      <name val="Arial"/>
      <family val="2"/>
    </font>
    <font>
      <b/>
      <i/>
      <sz val="13"/>
      <color theme="1"/>
      <name val="Calibri"/>
      <family val="2"/>
    </font>
    <font>
      <b/>
      <sz val="10.5"/>
      <color theme="1"/>
      <name val="Calibri"/>
      <family val="2"/>
    </font>
    <font>
      <b/>
      <i/>
      <sz val="10"/>
      <color theme="1"/>
      <name val="Arial"/>
      <family val="2"/>
    </font>
    <font>
      <b/>
      <sz val="12"/>
      <color theme="1"/>
      <name val="Calibri"/>
      <family val="2"/>
    </font>
    <font>
      <sz val="13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rgb="FF7F7F7F"/>
      <name val="Calibri"/>
      <family val="2"/>
    </font>
    <font>
      <i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top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164" fontId="8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right" vertical="top"/>
      <protection locked="0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164" fontId="10" fillId="5" borderId="16" xfId="0" applyNumberFormat="1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 applyProtection="1">
      <alignment horizontal="right"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164" fontId="12" fillId="0" borderId="1" xfId="0" applyNumberFormat="1" applyFont="1" applyBorder="1" applyAlignment="1" applyProtection="1">
      <alignment horizontal="right" vertical="center"/>
      <protection hidden="1"/>
    </xf>
    <xf numFmtId="164" fontId="12" fillId="0" borderId="17" xfId="0" applyNumberFormat="1" applyFont="1" applyBorder="1" applyAlignment="1" applyProtection="1">
      <alignment horizontal="right" vertical="center"/>
      <protection hidden="1"/>
    </xf>
    <xf numFmtId="0" fontId="9" fillId="5" borderId="1" xfId="0" applyFont="1" applyFill="1" applyBorder="1" applyAlignment="1" applyProtection="1">
      <alignment horizontal="left" vertical="top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9" fillId="0" borderId="18" xfId="0" applyFont="1" applyBorder="1" applyAlignment="1" applyProtection="1">
      <alignment horizontal="right" vertical="top"/>
      <protection locked="0"/>
    </xf>
    <xf numFmtId="0" fontId="11" fillId="0" borderId="18" xfId="0" applyFont="1" applyBorder="1" applyAlignment="1" applyProtection="1">
      <alignment vertical="top"/>
      <protection locked="0"/>
    </xf>
    <xf numFmtId="0" fontId="13" fillId="5" borderId="1" xfId="0" applyFont="1" applyFill="1" applyBorder="1" applyAlignment="1" applyProtection="1">
      <alignment horizontal="left" vertical="center"/>
      <protection locked="0"/>
    </xf>
    <xf numFmtId="165" fontId="10" fillId="5" borderId="16" xfId="0" applyNumberFormat="1" applyFont="1" applyFill="1" applyBorder="1" applyAlignment="1" applyProtection="1">
      <alignment horizontal="right" wrapText="1"/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7" xfId="0" applyFont="1" applyBorder="1" applyAlignment="1" applyProtection="1">
      <alignment vertical="top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protection locked="0"/>
    </xf>
    <xf numFmtId="164" fontId="15" fillId="0" borderId="4" xfId="0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right" vertical="center" wrapText="1"/>
      <protection locked="0"/>
    </xf>
    <xf numFmtId="0" fontId="0" fillId="0" borderId="20" xfId="0" applyBorder="1" applyProtection="1"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164" fontId="16" fillId="0" borderId="21" xfId="0" applyNumberFormat="1" applyFont="1" applyBorder="1" applyAlignment="1">
      <alignment horizontal="right" vertical="center"/>
    </xf>
    <xf numFmtId="165" fontId="16" fillId="0" borderId="21" xfId="0" applyNumberFormat="1" applyFont="1" applyBorder="1" applyAlignment="1">
      <alignment horizontal="right"/>
    </xf>
    <xf numFmtId="165" fontId="12" fillId="6" borderId="1" xfId="0" applyNumberFormat="1" applyFont="1" applyFill="1" applyBorder="1" applyAlignment="1" applyProtection="1">
      <alignment horizontal="right" wrapText="1"/>
      <protection locked="0"/>
    </xf>
    <xf numFmtId="165" fontId="12" fillId="6" borderId="22" xfId="0" applyNumberFormat="1" applyFont="1" applyFill="1" applyBorder="1" applyAlignment="1" applyProtection="1">
      <alignment horizontal="right" wrapText="1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5" fontId="18" fillId="0" borderId="0" xfId="0" applyNumberFormat="1" applyFont="1" applyAlignment="1" applyProtection="1">
      <alignment horizontal="right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right" vertical="center"/>
      <protection locked="0"/>
    </xf>
    <xf numFmtId="164" fontId="1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 wrapText="1"/>
    </xf>
    <xf numFmtId="0" fontId="20" fillId="0" borderId="1" xfId="0" quotePrefix="1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0" fillId="0" borderId="1" xfId="0" quotePrefix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\Desktop\flussi\BSIC802001.xlsx" TargetMode="External"/><Relationship Id="rId1" Type="http://schemas.openxmlformats.org/officeDocument/2006/relationships/externalLinkPath" Target="BSIC80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TRUZIONI"/>
      <sheetName val="RIEPILOGO"/>
      <sheetName val="INPUT_ENTRATE"/>
      <sheetName val="INPUT_SPESE"/>
      <sheetName val="PIANO FLUSSI (MIM 8+4)"/>
      <sheetName val="MAP_PDC"/>
    </sheetNames>
    <sheetDataSet>
      <sheetData sheetId="0"/>
      <sheetData sheetId="1">
        <row r="2">
          <cell r="B2">
            <v>2026</v>
          </cell>
        </row>
        <row r="4">
          <cell r="B4">
            <v>183571.11</v>
          </cell>
        </row>
        <row r="5">
          <cell r="B5">
            <v>0</v>
          </cell>
        </row>
      </sheetData>
      <sheetData sheetId="2">
        <row r="2">
          <cell r="E2" t="str">
            <v>Codice PDC integrato</v>
          </cell>
          <cell r="H2" t="str">
            <v>Incassi 8/12</v>
          </cell>
          <cell r="I2" t="str">
            <v>Incassi 4/12</v>
          </cell>
        </row>
        <row r="5">
          <cell r="E5" t="str">
            <v>E.2.01.05.01.005</v>
          </cell>
          <cell r="H5">
            <v>29944.32</v>
          </cell>
          <cell r="I5">
            <v>0</v>
          </cell>
        </row>
        <row r="6">
          <cell r="E6" t="str">
            <v>E.2.01.05.01.004</v>
          </cell>
          <cell r="H6">
            <v>2.75</v>
          </cell>
        </row>
        <row r="7">
          <cell r="E7" t="str">
            <v>E.2.01.05.01.999</v>
          </cell>
          <cell r="H7">
            <v>74094.720000000001</v>
          </cell>
        </row>
        <row r="8">
          <cell r="E8" t="str">
            <v>E.2.01.01.01.001</v>
          </cell>
          <cell r="H8">
            <v>7650.66</v>
          </cell>
          <cell r="I8">
            <v>0</v>
          </cell>
        </row>
        <row r="9">
          <cell r="E9" t="str">
            <v>E.1.03.01.01.001</v>
          </cell>
        </row>
        <row r="10">
          <cell r="E10" t="str">
            <v>E.2.01.01.01.001</v>
          </cell>
        </row>
        <row r="11">
          <cell r="E11" t="str">
            <v>E.2.01.01.01.001</v>
          </cell>
        </row>
        <row r="12">
          <cell r="E12" t="str">
            <v>E.2.01.01.01.001</v>
          </cell>
        </row>
        <row r="13">
          <cell r="E13" t="str">
            <v>E.2.01.01.01.001</v>
          </cell>
          <cell r="H13">
            <v>2.09</v>
          </cell>
        </row>
        <row r="14">
          <cell r="E14" t="str">
            <v>E.2.01.01.02.001</v>
          </cell>
        </row>
        <row r="15">
          <cell r="E15" t="str">
            <v>E.1.03.02.01.001</v>
          </cell>
        </row>
        <row r="16">
          <cell r="E16" t="str">
            <v>E.2.01.01.02.001</v>
          </cell>
        </row>
        <row r="17">
          <cell r="E17" t="str">
            <v>E.2.01.01.02.001</v>
          </cell>
        </row>
        <row r="18">
          <cell r="E18" t="str">
            <v>E.2.01.01.02.002</v>
          </cell>
        </row>
        <row r="19">
          <cell r="E19" t="str">
            <v>E.2.01.01.02.002</v>
          </cell>
        </row>
        <row r="20">
          <cell r="E20" t="str">
            <v>E.2.01.01.02.003</v>
          </cell>
        </row>
        <row r="21">
          <cell r="E21" t="str">
            <v>E.2.01.01.02.003</v>
          </cell>
          <cell r="H21">
            <v>77382.78</v>
          </cell>
        </row>
        <row r="22">
          <cell r="E22" t="str">
            <v>E.2.01.01.01.002</v>
          </cell>
        </row>
        <row r="23">
          <cell r="E23" t="str">
            <v>E.2.01.01.01.002</v>
          </cell>
        </row>
        <row r="24">
          <cell r="E24" t="str">
            <v>E.2.01.02.01.001</v>
          </cell>
        </row>
        <row r="25">
          <cell r="E25" t="str">
            <v>E.2.01.02.01.001</v>
          </cell>
        </row>
        <row r="26">
          <cell r="E26" t="str">
            <v>E.2.01.02.01.001</v>
          </cell>
        </row>
        <row r="27">
          <cell r="E27" t="str">
            <v>E.2.01.02.01.001</v>
          </cell>
          <cell r="H27">
            <v>55000</v>
          </cell>
        </row>
        <row r="28">
          <cell r="E28" t="str">
            <v>E.2.01.02.01.001</v>
          </cell>
          <cell r="I28">
            <v>3000</v>
          </cell>
        </row>
        <row r="29">
          <cell r="E29" t="str">
            <v>E.2.01.02.01.001</v>
          </cell>
          <cell r="I29">
            <v>600</v>
          </cell>
        </row>
        <row r="30">
          <cell r="E30" t="str">
            <v>E.2.01.02.01.001</v>
          </cell>
          <cell r="I30">
            <v>2500</v>
          </cell>
        </row>
        <row r="31">
          <cell r="E31" t="str">
            <v>E.2.01.03.02.999</v>
          </cell>
        </row>
        <row r="32">
          <cell r="E32" t="str">
            <v>E.2.01.04.01.001</v>
          </cell>
        </row>
        <row r="33">
          <cell r="E33" t="str">
            <v>E.2.01.02.01.001</v>
          </cell>
          <cell r="H33">
            <v>15000</v>
          </cell>
        </row>
        <row r="34">
          <cell r="E34" t="str">
            <v>E.2.01.03.02.999</v>
          </cell>
        </row>
        <row r="35">
          <cell r="E35" t="str">
            <v>E.2.01.04.01.001</v>
          </cell>
        </row>
        <row r="36">
          <cell r="E36" t="str">
            <v>E.3.01.01.01.001</v>
          </cell>
        </row>
        <row r="37">
          <cell r="E37" t="str">
            <v>E.3.01.02.01.999</v>
          </cell>
        </row>
        <row r="38">
          <cell r="E38" t="str">
            <v>E.3.01.01.01.001</v>
          </cell>
        </row>
        <row r="39">
          <cell r="E39" t="str">
            <v>E.3.01.02.01.999</v>
          </cell>
        </row>
        <row r="40">
          <cell r="E40" t="str">
            <v>E.3.01.01.01.001</v>
          </cell>
        </row>
        <row r="41">
          <cell r="E41" t="str">
            <v>E.3.01.02.01.999</v>
          </cell>
        </row>
        <row r="42">
          <cell r="E42" t="str">
            <v>E.3.01.02.01.003</v>
          </cell>
        </row>
        <row r="43">
          <cell r="E43" t="str">
            <v>E.3.05.02.03.001</v>
          </cell>
        </row>
        <row r="44">
          <cell r="E44" t="str">
            <v>E.3.05.02.03.002</v>
          </cell>
        </row>
        <row r="45">
          <cell r="E45" t="str">
            <v>E.3.05.02.03.003</v>
          </cell>
        </row>
        <row r="46">
          <cell r="E46" t="str">
            <v>E.3.05.02.03.004</v>
          </cell>
        </row>
        <row r="47">
          <cell r="E47" t="str">
            <v>E.3.05.02.03.005</v>
          </cell>
        </row>
        <row r="48">
          <cell r="E48" t="str">
            <v>E.3.05.02.03.006</v>
          </cell>
        </row>
        <row r="49">
          <cell r="E49" t="str">
            <v>E.4.04.01.01.001</v>
          </cell>
        </row>
        <row r="50">
          <cell r="E50" t="str">
            <v>E.4.04.01.01.002</v>
          </cell>
        </row>
        <row r="51">
          <cell r="E51" t="str">
            <v>E.4.04.01.01.003</v>
          </cell>
        </row>
        <row r="52">
          <cell r="E52" t="str">
            <v>E.4.04.01.03.001</v>
          </cell>
        </row>
        <row r="53">
          <cell r="E53" t="str">
            <v>E.4.04.01.03.002</v>
          </cell>
        </row>
        <row r="54">
          <cell r="E54" t="str">
            <v>E.4.04.01.03.003</v>
          </cell>
        </row>
        <row r="55">
          <cell r="E55" t="str">
            <v>E.4.04.01.03.999</v>
          </cell>
        </row>
        <row r="56">
          <cell r="E56" t="str">
            <v>E.4.04.01.04.001</v>
          </cell>
        </row>
        <row r="57">
          <cell r="E57" t="str">
            <v>E.4.04.01.04.999</v>
          </cell>
        </row>
        <row r="58">
          <cell r="E58" t="str">
            <v>E.4.04.01.05.001</v>
          </cell>
        </row>
        <row r="59">
          <cell r="E59" t="str">
            <v>E.4.04.01.06.001</v>
          </cell>
        </row>
        <row r="60">
          <cell r="E60" t="str">
            <v>E.4.04.01.07.001</v>
          </cell>
        </row>
        <row r="61">
          <cell r="E61" t="str">
            <v>E.4.04.01.07.002</v>
          </cell>
        </row>
        <row r="62">
          <cell r="E62" t="str">
            <v>E.4.04.01.07.003</v>
          </cell>
        </row>
        <row r="63">
          <cell r="E63" t="str">
            <v>E.4.04.01.07.004</v>
          </cell>
        </row>
        <row r="64">
          <cell r="E64" t="str">
            <v>E.4.04.01.07.005</v>
          </cell>
        </row>
        <row r="65">
          <cell r="E65" t="str">
            <v>E.4.04.01.07.999</v>
          </cell>
        </row>
        <row r="66">
          <cell r="E66" t="str">
            <v>E.4.04.01.09.001</v>
          </cell>
        </row>
        <row r="67">
          <cell r="E67" t="str">
            <v>E.4.04.01.10.001</v>
          </cell>
        </row>
        <row r="68">
          <cell r="E68" t="str">
            <v>E.4.04.01.99.001</v>
          </cell>
        </row>
        <row r="69">
          <cell r="E69" t="str">
            <v>E.4.04.01.99.002</v>
          </cell>
        </row>
        <row r="70">
          <cell r="E70" t="str">
            <v>E.4.04.01.99.999</v>
          </cell>
        </row>
        <row r="71">
          <cell r="E71" t="str">
            <v>E.4.04.03.01.001</v>
          </cell>
        </row>
        <row r="72">
          <cell r="E72" t="str">
            <v>E.4.04.03.02.001</v>
          </cell>
        </row>
        <row r="73">
          <cell r="E73" t="str">
            <v>E.4.04.03.03.001</v>
          </cell>
        </row>
        <row r="74">
          <cell r="E74" t="str">
            <v>E.4.04.03.99.001</v>
          </cell>
        </row>
        <row r="75">
          <cell r="E75" t="str">
            <v>E.3.01.02.01.042</v>
          </cell>
        </row>
        <row r="76">
          <cell r="E76" t="str">
            <v>E.3.01.03.01.001</v>
          </cell>
        </row>
        <row r="77">
          <cell r="E77" t="str">
            <v>E.3.01.03.01.002</v>
          </cell>
        </row>
        <row r="78">
          <cell r="E78" t="str">
            <v>E.3.01.03.01.003</v>
          </cell>
        </row>
        <row r="79">
          <cell r="E79" t="str">
            <v>E.3.03.03.04.001</v>
          </cell>
          <cell r="H79">
            <v>0.19</v>
          </cell>
        </row>
        <row r="80">
          <cell r="E80" t="str">
            <v>E.3.03.03.07.001</v>
          </cell>
        </row>
        <row r="81">
          <cell r="E81" t="str">
            <v>E.3.05.99.99.999</v>
          </cell>
        </row>
        <row r="82">
          <cell r="E82" t="str">
            <v>E.6.03.01.04.999</v>
          </cell>
        </row>
        <row r="83">
          <cell r="E83" t="str">
            <v>E.7.01.01.01.001</v>
          </cell>
        </row>
        <row r="84">
          <cell r="E84" t="str">
            <v>E.9.01.99.03.001</v>
          </cell>
          <cell r="I84">
            <v>500</v>
          </cell>
        </row>
        <row r="85">
          <cell r="E85" t="str">
            <v>E.9.01.99.99.999</v>
          </cell>
        </row>
      </sheetData>
      <sheetData sheetId="3">
        <row r="2">
          <cell r="G2" t="str">
            <v>Codice PDC integrato</v>
          </cell>
          <cell r="J2" t="str">
            <v>Pagamenti 8/12</v>
          </cell>
          <cell r="K2" t="str">
            <v>Pagamenti 4/12</v>
          </cell>
        </row>
        <row r="3">
          <cell r="G3" t="str">
            <v>U.1.01.01.01.002</v>
          </cell>
          <cell r="J3">
            <v>20386.64</v>
          </cell>
          <cell r="K3">
            <v>0</v>
          </cell>
        </row>
        <row r="4">
          <cell r="G4" t="str">
            <v>U.1.01.01.01.002</v>
          </cell>
        </row>
        <row r="5">
          <cell r="G5" t="str">
            <v>U.1.01.01.01.002</v>
          </cell>
          <cell r="J5">
            <v>0</v>
          </cell>
        </row>
        <row r="6">
          <cell r="G6" t="str">
            <v>U.1.01.01.01.002</v>
          </cell>
        </row>
        <row r="7">
          <cell r="G7" t="str">
            <v>U.1.02.01.01.001</v>
          </cell>
        </row>
        <row r="8">
          <cell r="G8" t="str">
            <v>U.1.01.02.01.001</v>
          </cell>
        </row>
        <row r="9">
          <cell r="G9" t="str">
            <v>U.1.01.02.01.999</v>
          </cell>
        </row>
        <row r="10">
          <cell r="G10" t="str">
            <v>U.1.01.01.01.002</v>
          </cell>
        </row>
        <row r="11">
          <cell r="G11" t="str">
            <v>U.1.01.01.01.002</v>
          </cell>
        </row>
        <row r="12">
          <cell r="G12" t="str">
            <v>U.1.01.01.01.002</v>
          </cell>
        </row>
        <row r="13">
          <cell r="G13" t="str">
            <v>U.1.01.01.01.002</v>
          </cell>
        </row>
        <row r="14">
          <cell r="G14" t="str">
            <v>U.1.01.01.01.002</v>
          </cell>
        </row>
        <row r="15">
          <cell r="G15" t="str">
            <v>U.1.02.01.01.001</v>
          </cell>
        </row>
        <row r="16">
          <cell r="G16" t="str">
            <v>U.1.01.02.01.001</v>
          </cell>
        </row>
        <row r="17">
          <cell r="G17" t="str">
            <v>U.1.01.02.01.999</v>
          </cell>
        </row>
        <row r="18">
          <cell r="G18" t="str">
            <v>U.1.01.01.01.002</v>
          </cell>
        </row>
        <row r="19">
          <cell r="G19" t="str">
            <v>U.1.01.01.01.004</v>
          </cell>
        </row>
        <row r="20">
          <cell r="G20" t="str">
            <v>U.1.01.01.01.004</v>
          </cell>
        </row>
        <row r="21">
          <cell r="G21" t="str">
            <v>U.1.01.01.01.004</v>
          </cell>
          <cell r="J21">
            <v>50000</v>
          </cell>
          <cell r="K21">
            <v>21841.93</v>
          </cell>
        </row>
        <row r="22">
          <cell r="G22" t="str">
            <v>U.1.01.01.01.004</v>
          </cell>
        </row>
        <row r="23">
          <cell r="G23" t="str">
            <v>U.1.01.01.01.004</v>
          </cell>
        </row>
        <row r="24">
          <cell r="G24" t="str">
            <v>U.1.01.01.01.004</v>
          </cell>
        </row>
        <row r="25">
          <cell r="G25" t="str">
            <v>U.1.01.01.01.004</v>
          </cell>
        </row>
        <row r="26">
          <cell r="G26" t="str">
            <v>U.1.01.01.01.004</v>
          </cell>
        </row>
        <row r="27">
          <cell r="G27" t="str">
            <v>U.1.03.02.02.002</v>
          </cell>
        </row>
        <row r="28">
          <cell r="G28" t="str">
            <v>U.1.01.01.02.999</v>
          </cell>
        </row>
        <row r="29">
          <cell r="G29" t="str">
            <v>U.1.01.01.01.010</v>
          </cell>
        </row>
        <row r="30">
          <cell r="G30" t="str">
            <v>U.1.01.01.02.002</v>
          </cell>
        </row>
        <row r="31">
          <cell r="G31" t="str">
            <v>U.1.01.01.02.001</v>
          </cell>
        </row>
        <row r="32">
          <cell r="G32" t="str">
            <v>U.1.01.01.02.999</v>
          </cell>
        </row>
        <row r="33">
          <cell r="G33" t="str">
            <v>U.1.01.02.01.999</v>
          </cell>
        </row>
        <row r="34">
          <cell r="G34" t="str">
            <v>U.1.01.01.01.004</v>
          </cell>
        </row>
        <row r="35">
          <cell r="G35" t="str">
            <v>U.1.01.01.01.004</v>
          </cell>
        </row>
        <row r="36">
          <cell r="G36" t="str">
            <v>U.1.01.01.01.004</v>
          </cell>
        </row>
        <row r="37">
          <cell r="G37" t="str">
            <v>U.1.02.01.01.001</v>
          </cell>
        </row>
        <row r="38">
          <cell r="G38" t="str">
            <v>U.1.01.02.01.001</v>
          </cell>
        </row>
        <row r="39">
          <cell r="G39" t="str">
            <v>U.1.01.02.01.999</v>
          </cell>
        </row>
        <row r="40">
          <cell r="G40" t="str">
            <v>U.1.01.01.02.999</v>
          </cell>
        </row>
        <row r="41">
          <cell r="G41" t="str">
            <v>U.1.01.01.01.008</v>
          </cell>
        </row>
        <row r="42">
          <cell r="G42" t="str">
            <v>U.1.01.01.01.008</v>
          </cell>
        </row>
        <row r="43">
          <cell r="G43" t="str">
            <v>U.1.01.01.01.008</v>
          </cell>
        </row>
        <row r="44">
          <cell r="G44" t="str">
            <v>U.1.01.01.01.008</v>
          </cell>
        </row>
        <row r="45">
          <cell r="G45" t="str">
            <v>U.1.01.01.01.008</v>
          </cell>
        </row>
        <row r="46">
          <cell r="G46" t="str">
            <v>U.1.01.01.01.008</v>
          </cell>
        </row>
        <row r="47">
          <cell r="G47" t="str">
            <v>U.1.01.01.01.008</v>
          </cell>
        </row>
        <row r="48">
          <cell r="G48" t="str">
            <v>U.1.01.01.01.008</v>
          </cell>
          <cell r="J48">
            <v>53600.03</v>
          </cell>
        </row>
        <row r="49">
          <cell r="G49" t="str">
            <v>U.1.03.02.02.002</v>
          </cell>
        </row>
        <row r="50">
          <cell r="G50" t="str">
            <v>U.1.01.01.02.999</v>
          </cell>
        </row>
        <row r="51">
          <cell r="G51" t="str">
            <v>U.1.01.01.01.010</v>
          </cell>
        </row>
        <row r="52">
          <cell r="G52" t="str">
            <v>U.1.01.01.02.002</v>
          </cell>
        </row>
        <row r="53">
          <cell r="G53" t="str">
            <v>U.1.01.01.02.001</v>
          </cell>
        </row>
        <row r="54">
          <cell r="G54" t="str">
            <v>U.1.01.01.02.999</v>
          </cell>
        </row>
        <row r="55">
          <cell r="G55" t="str">
            <v>U.1.01.02.01.999</v>
          </cell>
        </row>
        <row r="56">
          <cell r="G56" t="str">
            <v>U.1.01.01.01.008</v>
          </cell>
        </row>
        <row r="57">
          <cell r="G57" t="str">
            <v>U.1.01.01.01.008</v>
          </cell>
        </row>
        <row r="58">
          <cell r="G58" t="str">
            <v>U.1.01.01.01.008</v>
          </cell>
        </row>
        <row r="59">
          <cell r="G59" t="str">
            <v>U.1.02.01.01.001</v>
          </cell>
        </row>
        <row r="60">
          <cell r="G60" t="str">
            <v>U.1.01.02.01.001</v>
          </cell>
        </row>
        <row r="61">
          <cell r="G61" t="str">
            <v>U.1.01.02.01.999</v>
          </cell>
        </row>
        <row r="62">
          <cell r="G62" t="str">
            <v>U.1.01.01.02.999</v>
          </cell>
        </row>
        <row r="63">
          <cell r="G63" t="str">
            <v>U.1.03.01.02.001</v>
          </cell>
        </row>
        <row r="64">
          <cell r="G64" t="str">
            <v>U.1.03.01.02.001</v>
          </cell>
          <cell r="J64">
            <v>20000</v>
          </cell>
          <cell r="K64">
            <v>2378.59</v>
          </cell>
        </row>
        <row r="65">
          <cell r="G65" t="str">
            <v>U.1.03.01.02.001</v>
          </cell>
        </row>
        <row r="66">
          <cell r="G66" t="str">
            <v>U.1.03.01.01.001</v>
          </cell>
          <cell r="J66">
            <v>500</v>
          </cell>
        </row>
        <row r="67">
          <cell r="G67" t="str">
            <v>U.1.03.01.01.002</v>
          </cell>
        </row>
        <row r="68">
          <cell r="G68" t="str">
            <v>U.1.03.01.02.011</v>
          </cell>
        </row>
        <row r="69">
          <cell r="G69" t="str">
            <v>U.1.03.01.02.004</v>
          </cell>
        </row>
        <row r="70">
          <cell r="G70" t="str">
            <v>U.1.03.01.02.003</v>
          </cell>
        </row>
        <row r="71">
          <cell r="G71" t="str">
            <v>U.1.03.01.02.002</v>
          </cell>
        </row>
        <row r="72">
          <cell r="G72" t="str">
            <v>U.1.03.01.02.005</v>
          </cell>
        </row>
        <row r="73">
          <cell r="G73" t="str">
            <v>U.1.03.01.02.012</v>
          </cell>
        </row>
        <row r="74">
          <cell r="G74" t="str">
            <v>U.1.03.01.02.008</v>
          </cell>
          <cell r="J74">
            <v>30000</v>
          </cell>
          <cell r="K74">
            <v>17446.509999999998</v>
          </cell>
        </row>
        <row r="75">
          <cell r="G75" t="str">
            <v>U.1.03.01.02.007</v>
          </cell>
        </row>
        <row r="76">
          <cell r="G76" t="str">
            <v>U.1.03.01.02.006</v>
          </cell>
        </row>
        <row r="77">
          <cell r="G77" t="str">
            <v>U.1.03.01.05.999</v>
          </cell>
        </row>
        <row r="78">
          <cell r="G78" t="str">
            <v>U.1.03.01.02.999</v>
          </cell>
        </row>
        <row r="79">
          <cell r="G79" t="str">
            <v>U.1.03.02.10.001</v>
          </cell>
        </row>
        <row r="80">
          <cell r="G80" t="str">
            <v>U.1.03.02.10.003</v>
          </cell>
        </row>
        <row r="81">
          <cell r="G81" t="str">
            <v>U.1.03.02.19.010</v>
          </cell>
        </row>
        <row r="82">
          <cell r="G82" t="str">
            <v>U.1.03.02.10.001</v>
          </cell>
        </row>
        <row r="83">
          <cell r="G83" t="str">
            <v>U.1.03.02.10.003</v>
          </cell>
          <cell r="J83">
            <v>1000</v>
          </cell>
        </row>
        <row r="84">
          <cell r="G84" t="str">
            <v>U.1.03.02.19.010</v>
          </cell>
        </row>
        <row r="85">
          <cell r="G85" t="str">
            <v>U.1.03.02.10.001</v>
          </cell>
        </row>
        <row r="86">
          <cell r="G86" t="str">
            <v>U.1.03.02.10.003</v>
          </cell>
        </row>
        <row r="87">
          <cell r="G87" t="str">
            <v>U.1.03.02.10.001</v>
          </cell>
        </row>
        <row r="88">
          <cell r="G88" t="str">
            <v>U.1.03.02.10.001</v>
          </cell>
        </row>
        <row r="89">
          <cell r="G89" t="str">
            <v>U.1.02.01.01.001</v>
          </cell>
        </row>
        <row r="90">
          <cell r="G90" t="str">
            <v>U.1.03.02.10.001</v>
          </cell>
        </row>
        <row r="91">
          <cell r="G91" t="str">
            <v>U.1.03.02.10.001</v>
          </cell>
        </row>
        <row r="92">
          <cell r="G92" t="str">
            <v>U.1.03.02.11.001</v>
          </cell>
        </row>
        <row r="93">
          <cell r="G93" t="str">
            <v>U.1.03.02.10.002</v>
          </cell>
        </row>
        <row r="94">
          <cell r="G94" t="str">
            <v>U.1.03.02.18.999</v>
          </cell>
        </row>
        <row r="95">
          <cell r="G95" t="str">
            <v>U.1.03.02.11.002</v>
          </cell>
        </row>
        <row r="96">
          <cell r="G96" t="str">
            <v>U.1.03.02.19.002</v>
          </cell>
        </row>
        <row r="97">
          <cell r="G97" t="str">
            <v>U.1.03.02.11.004</v>
          </cell>
        </row>
        <row r="98">
          <cell r="G98" t="str">
            <v>U.1.03.02.11.005</v>
          </cell>
        </row>
        <row r="99">
          <cell r="G99" t="str">
            <v>U.1.03.02.10.002</v>
          </cell>
          <cell r="J99">
            <v>50000</v>
          </cell>
          <cell r="K99">
            <v>24678.41</v>
          </cell>
        </row>
        <row r="100">
          <cell r="G100" t="str">
            <v>U.1.03.02.11.999</v>
          </cell>
        </row>
        <row r="101">
          <cell r="G101" t="str">
            <v>U.1.03.02.11.999</v>
          </cell>
        </row>
        <row r="102">
          <cell r="G102" t="str">
            <v>U.1.03.02.11.999</v>
          </cell>
        </row>
        <row r="103">
          <cell r="G103" t="str">
            <v>U.1.03.02.11.999</v>
          </cell>
        </row>
        <row r="104">
          <cell r="G104" t="str">
            <v>U.1.03.02.11.999</v>
          </cell>
        </row>
        <row r="105">
          <cell r="G105" t="str">
            <v>U.1.02.01.01.001</v>
          </cell>
        </row>
        <row r="106">
          <cell r="G106" t="str">
            <v>U.1.03.02.11.999</v>
          </cell>
        </row>
        <row r="107">
          <cell r="G107" t="str">
            <v>U.1.03.02.11.999</v>
          </cell>
        </row>
        <row r="108">
          <cell r="G108" t="str">
            <v>U.1.03.02.02.001</v>
          </cell>
        </row>
        <row r="109">
          <cell r="G109" t="str">
            <v>U.1.03.02.02.001</v>
          </cell>
        </row>
        <row r="110">
          <cell r="G110" t="str">
            <v>U.1.03.02.02.004</v>
          </cell>
        </row>
        <row r="111">
          <cell r="G111" t="str">
            <v>U.1.03.02.99.011</v>
          </cell>
        </row>
        <row r="112">
          <cell r="G112" t="str">
            <v>U.1.03.02.02.005</v>
          </cell>
        </row>
        <row r="113">
          <cell r="G113" t="str">
            <v>U.1.03.02.02.999</v>
          </cell>
        </row>
        <row r="114">
          <cell r="G114" t="str">
            <v>U.1.03.02.04.004</v>
          </cell>
          <cell r="J114">
            <v>6790</v>
          </cell>
        </row>
        <row r="115">
          <cell r="G115" t="str">
            <v>U.1.03.02.04.004</v>
          </cell>
        </row>
        <row r="116">
          <cell r="G116" t="str">
            <v>U.1.03.02.04.999</v>
          </cell>
        </row>
        <row r="117">
          <cell r="G117" t="str">
            <v>U.1.03.02.04.004</v>
          </cell>
        </row>
        <row r="118">
          <cell r="G118" t="str">
            <v>U.1.03.02.04.004</v>
          </cell>
        </row>
        <row r="119">
          <cell r="G119" t="str">
            <v>U.1.02.01.01.001</v>
          </cell>
        </row>
        <row r="120">
          <cell r="G120" t="str">
            <v>U.1.03.02.04.004</v>
          </cell>
        </row>
        <row r="121">
          <cell r="G121" t="str">
            <v>U.1.03.02.04.004</v>
          </cell>
        </row>
        <row r="122">
          <cell r="G122" t="str">
            <v>U.1.03.02.09.008</v>
          </cell>
        </row>
        <row r="123">
          <cell r="G123" t="str">
            <v>U.1.03.02.09.003</v>
          </cell>
        </row>
        <row r="124">
          <cell r="G124" t="str">
            <v>U.1.03.02.09.004</v>
          </cell>
        </row>
        <row r="125">
          <cell r="G125" t="str">
            <v>U.1.03.02.09.011</v>
          </cell>
        </row>
        <row r="126">
          <cell r="G126" t="str">
            <v>U.1.03.02.09.001</v>
          </cell>
        </row>
        <row r="127">
          <cell r="G127" t="str">
            <v>U.1.03.02.09.006</v>
          </cell>
          <cell r="J127">
            <v>2500</v>
          </cell>
        </row>
        <row r="128">
          <cell r="G128" t="str">
            <v>U.1.03.02.09.006</v>
          </cell>
        </row>
        <row r="129">
          <cell r="G129" t="str">
            <v>U.1.03.02.09.011</v>
          </cell>
        </row>
        <row r="130">
          <cell r="G130" t="str">
            <v>U.1.03.02.09.011</v>
          </cell>
        </row>
        <row r="131">
          <cell r="G131" t="str">
            <v>U.1.03.02.09.011</v>
          </cell>
        </row>
        <row r="132">
          <cell r="G132" t="str">
            <v>U.1.02.01.01.001</v>
          </cell>
        </row>
        <row r="133">
          <cell r="G133" t="str">
            <v>U.1.03.02.09.011</v>
          </cell>
        </row>
        <row r="134">
          <cell r="G134" t="str">
            <v>U.1.03.02.09.011</v>
          </cell>
        </row>
        <row r="135">
          <cell r="G135" t="str">
            <v>U.1.03.02.07.008</v>
          </cell>
        </row>
        <row r="136">
          <cell r="G136" t="str">
            <v>U.1.03.02.07.002</v>
          </cell>
        </row>
        <row r="137">
          <cell r="G137" t="str">
            <v>U.1.03.02.07.003</v>
          </cell>
        </row>
        <row r="138">
          <cell r="G138" t="str">
            <v>U.1.03.02.07.004</v>
          </cell>
        </row>
        <row r="139">
          <cell r="G139" t="str">
            <v>U.1.03.02.07.001</v>
          </cell>
        </row>
        <row r="140">
          <cell r="G140" t="str">
            <v>U.1.03.02.07.006</v>
          </cell>
        </row>
        <row r="141">
          <cell r="G141" t="str">
            <v>U.1.03.02.07.999</v>
          </cell>
          <cell r="J141">
            <v>11127.2</v>
          </cell>
        </row>
        <row r="142">
          <cell r="G142" t="str">
            <v>U.1.03.02.05.001</v>
          </cell>
        </row>
        <row r="143">
          <cell r="G143" t="str">
            <v>U.1.03.02.05.002</v>
          </cell>
        </row>
        <row r="144">
          <cell r="G144" t="str">
            <v>U.1.03.02.05.003</v>
          </cell>
        </row>
        <row r="145">
          <cell r="G145" t="str">
            <v>U.1.03.02.05.999</v>
          </cell>
        </row>
        <row r="146">
          <cell r="G146" t="str">
            <v>U.1.03.02.05.004</v>
          </cell>
        </row>
        <row r="147">
          <cell r="G147" t="str">
            <v>U.1.03.02.05.005</v>
          </cell>
        </row>
        <row r="148">
          <cell r="G148" t="str">
            <v>U.1.03.02.05.006</v>
          </cell>
        </row>
        <row r="149">
          <cell r="G149" t="str">
            <v>U.1.03.02.05.999</v>
          </cell>
        </row>
        <row r="150">
          <cell r="G150" t="str">
            <v>U.1.03.02.15.006</v>
          </cell>
          <cell r="J150">
            <v>6185</v>
          </cell>
        </row>
        <row r="151">
          <cell r="G151" t="str">
            <v>U.1.03.02.14.999</v>
          </cell>
        </row>
        <row r="152">
          <cell r="G152" t="str">
            <v>U.1.03.02.14.999</v>
          </cell>
        </row>
        <row r="153">
          <cell r="G153" t="str">
            <v>U.1.03.02.13.001</v>
          </cell>
        </row>
        <row r="154">
          <cell r="G154" t="str">
            <v>U.1.03.02.13.002</v>
          </cell>
        </row>
        <row r="155">
          <cell r="G155" t="str">
            <v>U.1.03.02.13.004</v>
          </cell>
        </row>
        <row r="156">
          <cell r="G156" t="str">
            <v>U.1.03.02.13.003</v>
          </cell>
        </row>
        <row r="157">
          <cell r="G157" t="str">
            <v>U.1.03.02.13.005</v>
          </cell>
        </row>
        <row r="158">
          <cell r="G158" t="str">
            <v>U.1.03.02.15.999</v>
          </cell>
        </row>
        <row r="159">
          <cell r="G159" t="str">
            <v>U.1.03.02.13.006</v>
          </cell>
        </row>
        <row r="160">
          <cell r="G160" t="str">
            <v>U.1.03.02.13.999</v>
          </cell>
        </row>
        <row r="161">
          <cell r="G161" t="str">
            <v>U.1.10.04.01.002</v>
          </cell>
        </row>
        <row r="162">
          <cell r="G162" t="str">
            <v>U.1.10.04.01.001</v>
          </cell>
        </row>
        <row r="163">
          <cell r="G163" t="str">
            <v>U.1.10.04.01.003</v>
          </cell>
          <cell r="K163">
            <v>3000</v>
          </cell>
        </row>
        <row r="164">
          <cell r="G164" t="str">
            <v>U.1.10.04.01.003</v>
          </cell>
          <cell r="K164">
            <v>600</v>
          </cell>
        </row>
        <row r="165">
          <cell r="G165" t="str">
            <v>U.1.10.04.99.999</v>
          </cell>
        </row>
        <row r="166">
          <cell r="G166" t="str">
            <v>U.1.03.02.15.999</v>
          </cell>
          <cell r="J166">
            <v>50000</v>
          </cell>
          <cell r="K166">
            <v>39103.53</v>
          </cell>
        </row>
        <row r="167">
          <cell r="G167" t="str">
            <v>U.1.03.02.17.002</v>
          </cell>
          <cell r="K167">
            <v>2000</v>
          </cell>
        </row>
        <row r="168">
          <cell r="G168" t="str">
            <v>U.1.03.02.99.999</v>
          </cell>
        </row>
        <row r="169">
          <cell r="G169" t="str">
            <v>U.2.02.03.02.002</v>
          </cell>
        </row>
        <row r="170">
          <cell r="G170" t="str">
            <v>U.2.02.03.03.001</v>
          </cell>
        </row>
        <row r="171">
          <cell r="G171" t="str">
            <v>U.2.02.03.04.001</v>
          </cell>
        </row>
        <row r="172">
          <cell r="G172" t="str">
            <v>U.2.02.03.99.001</v>
          </cell>
        </row>
        <row r="173">
          <cell r="G173" t="str">
            <v>U.2.02.02.01.001</v>
          </cell>
        </row>
        <row r="174">
          <cell r="G174" t="str">
            <v>U.2.02.02.01.002</v>
          </cell>
        </row>
        <row r="175">
          <cell r="G175" t="str">
            <v>U.2.02.02.01.999</v>
          </cell>
        </row>
        <row r="176">
          <cell r="G176" t="str">
            <v>U.2.02.01.09.010</v>
          </cell>
        </row>
        <row r="177">
          <cell r="G177" t="str">
            <v>U.2.02.01.09.014</v>
          </cell>
        </row>
        <row r="178">
          <cell r="G178" t="str">
            <v>U.2.02.01.09.003</v>
          </cell>
        </row>
        <row r="179">
          <cell r="G179" t="str">
            <v>U.2.02.01.09.005</v>
          </cell>
        </row>
        <row r="180">
          <cell r="G180" t="str">
            <v>U.2.02.01.10.999</v>
          </cell>
        </row>
        <row r="181">
          <cell r="G181" t="str">
            <v>U.2.02.01.09.016</v>
          </cell>
        </row>
        <row r="182">
          <cell r="G182" t="str">
            <v>U.2.02.01.09.999</v>
          </cell>
        </row>
        <row r="183">
          <cell r="G183" t="str">
            <v>U.2.02.01.01.001</v>
          </cell>
        </row>
        <row r="184">
          <cell r="G184" t="str">
            <v>U.2.02.01.01.001</v>
          </cell>
        </row>
        <row r="185">
          <cell r="G185" t="str">
            <v>U.2.02.01.01.001</v>
          </cell>
        </row>
        <row r="186">
          <cell r="G186" t="str">
            <v>U.2.02.01.01.002</v>
          </cell>
        </row>
        <row r="187">
          <cell r="G187" t="str">
            <v>U.2.02.01.01.003</v>
          </cell>
        </row>
        <row r="188">
          <cell r="G188" t="str">
            <v>U.2.02.01.06.001</v>
          </cell>
        </row>
        <row r="189">
          <cell r="G189" t="str">
            <v>U.2.02.01.03.001</v>
          </cell>
        </row>
        <row r="190">
          <cell r="G190" t="str">
            <v>U.2.02.01.03.002</v>
          </cell>
        </row>
        <row r="191">
          <cell r="G191" t="str">
            <v>U.2.02.01.03.003</v>
          </cell>
        </row>
        <row r="192">
          <cell r="G192" t="str">
            <v>U.2.02.01.04.001</v>
          </cell>
        </row>
        <row r="193">
          <cell r="G193" t="str">
            <v>U.2.02.01.04.002</v>
          </cell>
        </row>
        <row r="194">
          <cell r="G194" t="str">
            <v>U.2.02.01.05.001</v>
          </cell>
        </row>
        <row r="195">
          <cell r="G195" t="str">
            <v>U.2.02.01.07.001</v>
          </cell>
        </row>
        <row r="196">
          <cell r="G196" t="str">
            <v>U.2.02.01.07.003</v>
          </cell>
        </row>
        <row r="197">
          <cell r="G197" t="str">
            <v>U.2.02.01.07.004</v>
          </cell>
        </row>
        <row r="198">
          <cell r="G198" t="str">
            <v>U.2.02.01.07.005</v>
          </cell>
        </row>
        <row r="199">
          <cell r="G199" t="str">
            <v>U.2.02.01.07.999</v>
          </cell>
          <cell r="J199">
            <v>23589.21</v>
          </cell>
        </row>
        <row r="200">
          <cell r="G200" t="str">
            <v>U.2.02.01.11.001</v>
          </cell>
        </row>
        <row r="201">
          <cell r="G201" t="str">
            <v>U.2.02.01.99.001</v>
          </cell>
        </row>
        <row r="202">
          <cell r="G202" t="str">
            <v>U.2.02.01.99.002</v>
          </cell>
        </row>
        <row r="203">
          <cell r="G203" t="str">
            <v>U.2.02.02.02.005</v>
          </cell>
        </row>
        <row r="204">
          <cell r="G204" t="str">
            <v>U.2.02.01.99.999</v>
          </cell>
        </row>
        <row r="205">
          <cell r="G205" t="str">
            <v>U.2.02.01.09.010</v>
          </cell>
        </row>
        <row r="206">
          <cell r="G206" t="str">
            <v>U.2.02.01.09.014</v>
          </cell>
        </row>
        <row r="207">
          <cell r="G207" t="str">
            <v>U.2.02.01.09.003</v>
          </cell>
        </row>
        <row r="208">
          <cell r="G208" t="str">
            <v>U.2.02.01.09.005</v>
          </cell>
        </row>
        <row r="209">
          <cell r="G209" t="str">
            <v>U.2.02.01.10.999</v>
          </cell>
        </row>
        <row r="210">
          <cell r="G210" t="str">
            <v>U.2.02.01.09.016</v>
          </cell>
        </row>
        <row r="211">
          <cell r="G211" t="str">
            <v>U.2.02.01.01.001</v>
          </cell>
        </row>
        <row r="212">
          <cell r="G212" t="str">
            <v>U.2.02.01.01.001</v>
          </cell>
        </row>
        <row r="213">
          <cell r="G213" t="str">
            <v>U.2.02.01.01.002</v>
          </cell>
        </row>
        <row r="214">
          <cell r="G214" t="str">
            <v>U.2.02.01.01.003</v>
          </cell>
        </row>
        <row r="215">
          <cell r="G215" t="str">
            <v>U.2.02.01.03.001</v>
          </cell>
        </row>
        <row r="216">
          <cell r="G216" t="str">
            <v>U.2.02.01.03.002</v>
          </cell>
        </row>
        <row r="217">
          <cell r="G217" t="str">
            <v>U.2.02.01.03.003</v>
          </cell>
        </row>
        <row r="218">
          <cell r="G218" t="str">
            <v>U.2.02.01.04.001</v>
          </cell>
        </row>
        <row r="219">
          <cell r="G219" t="str">
            <v>U.2.02.01.04.002</v>
          </cell>
        </row>
        <row r="220">
          <cell r="G220" t="str">
            <v>U.2.02.01.05.001</v>
          </cell>
        </row>
        <row r="221">
          <cell r="G221" t="str">
            <v>U.2.02.01.07.001</v>
          </cell>
        </row>
        <row r="222">
          <cell r="G222" t="str">
            <v>U.2.02.01.07.003</v>
          </cell>
        </row>
        <row r="223">
          <cell r="G223" t="str">
            <v>U.2.02.01.07.004</v>
          </cell>
        </row>
        <row r="224">
          <cell r="G224" t="str">
            <v>U.2.02.01.07.005</v>
          </cell>
        </row>
        <row r="225">
          <cell r="G225" t="str">
            <v>U.2.02.01.07.999</v>
          </cell>
        </row>
        <row r="226">
          <cell r="G226" t="str">
            <v>U.2.02.03.02.001</v>
          </cell>
        </row>
        <row r="227">
          <cell r="G227" t="str">
            <v>U.2.02.01.11.001</v>
          </cell>
        </row>
        <row r="228">
          <cell r="G228" t="str">
            <v>U.2.02.01.99.001</v>
          </cell>
        </row>
        <row r="229">
          <cell r="G229" t="str">
            <v>U.2.02.01.99.002</v>
          </cell>
        </row>
        <row r="230">
          <cell r="G230" t="str">
            <v>U.2.02.03.99.001</v>
          </cell>
        </row>
        <row r="231">
          <cell r="G231" t="str">
            <v>U.3.04.01.01.999</v>
          </cell>
        </row>
        <row r="232">
          <cell r="G232" t="str">
            <v>U.3.04.01.01.999</v>
          </cell>
        </row>
        <row r="233">
          <cell r="G233" t="str">
            <v>U.1.03.02.16.002</v>
          </cell>
          <cell r="J233">
            <v>300</v>
          </cell>
          <cell r="K233">
            <v>200</v>
          </cell>
        </row>
        <row r="234">
          <cell r="G234" t="str">
            <v>U.1.03.02.16.999</v>
          </cell>
        </row>
        <row r="235">
          <cell r="G235" t="str">
            <v>U.1.03.02.16.003</v>
          </cell>
        </row>
        <row r="236">
          <cell r="G236" t="str">
            <v>U.1.03.02.16.001</v>
          </cell>
        </row>
        <row r="237">
          <cell r="G237" t="str">
            <v>U.1.03.02.99.003</v>
          </cell>
        </row>
        <row r="238">
          <cell r="G238" t="str">
            <v>U.1.03.02.16.999</v>
          </cell>
        </row>
        <row r="239">
          <cell r="G239" t="str">
            <v>U.1.03.02.01.001</v>
          </cell>
          <cell r="J239">
            <v>500</v>
          </cell>
        </row>
        <row r="240">
          <cell r="G240" t="str">
            <v>U.1.03.02.01.008</v>
          </cell>
        </row>
        <row r="241">
          <cell r="G241" t="str">
            <v>U.1.03.02.01.002</v>
          </cell>
        </row>
        <row r="242">
          <cell r="G242" t="str">
            <v>U.1.02.01.01.001</v>
          </cell>
        </row>
        <row r="243">
          <cell r="G243" t="str">
            <v>U.1.02.01.99.999</v>
          </cell>
        </row>
        <row r="244">
          <cell r="G244" t="str">
            <v>U.1.03.02.01.008</v>
          </cell>
        </row>
        <row r="245">
          <cell r="G245" t="str">
            <v>U.1.03.02.01.008</v>
          </cell>
        </row>
        <row r="246">
          <cell r="G246" t="str">
            <v>U.1.03.02.01.008</v>
          </cell>
        </row>
        <row r="247">
          <cell r="G247" t="str">
            <v>U.1.03.02.02.999</v>
          </cell>
        </row>
        <row r="248">
          <cell r="G248" t="str">
            <v>U.1.03.02.02.999</v>
          </cell>
        </row>
        <row r="249">
          <cell r="G249" t="str">
            <v>U.1.03.02.02.999</v>
          </cell>
        </row>
        <row r="250">
          <cell r="G250" t="str">
            <v>U.1.03.02.02.999</v>
          </cell>
        </row>
        <row r="251">
          <cell r="G251" t="str">
            <v>U.1.03.02.02.999</v>
          </cell>
        </row>
        <row r="252">
          <cell r="G252" t="str">
            <v>U.1.04.02.03.001</v>
          </cell>
        </row>
        <row r="253">
          <cell r="G253" t="str">
            <v>U.1.04.02.05.999</v>
          </cell>
        </row>
        <row r="254">
          <cell r="G254" t="str">
            <v>U.1.02.01.10.001</v>
          </cell>
        </row>
        <row r="255">
          <cell r="G255" t="str">
            <v>U.1.02.01.12.001</v>
          </cell>
        </row>
        <row r="256">
          <cell r="G256" t="str">
            <v>U.1.02.01.02.001</v>
          </cell>
        </row>
        <row r="257">
          <cell r="G257" t="str">
            <v>U.1.10.03.01.001</v>
          </cell>
        </row>
        <row r="258">
          <cell r="G258" t="str">
            <v>U.1.02.01.99.999</v>
          </cell>
        </row>
        <row r="259">
          <cell r="G259" t="str">
            <v>U.1.02.01.06.001</v>
          </cell>
        </row>
        <row r="260">
          <cell r="G260" t="str">
            <v>U.1.02.01.07.001</v>
          </cell>
        </row>
        <row r="261">
          <cell r="G261" t="str">
            <v>U.1.02.01.09.001</v>
          </cell>
        </row>
        <row r="262">
          <cell r="G262" t="str">
            <v>U.1.02.01.99.999</v>
          </cell>
        </row>
        <row r="263">
          <cell r="G263" t="str">
            <v>U.1.07.06.02.999</v>
          </cell>
        </row>
        <row r="264">
          <cell r="G264" t="str">
            <v>U.1.10.05.01.001</v>
          </cell>
        </row>
        <row r="265">
          <cell r="G265" t="str">
            <v>U.1.10.99.99.999</v>
          </cell>
        </row>
        <row r="266">
          <cell r="G266" t="str">
            <v>U.1.10.05.04.001</v>
          </cell>
        </row>
        <row r="267">
          <cell r="G267" t="str">
            <v>U.1.10.05.04.001</v>
          </cell>
        </row>
        <row r="268">
          <cell r="G268" t="str">
            <v>U.1.10.05.04.001</v>
          </cell>
        </row>
        <row r="269">
          <cell r="G269" t="str">
            <v>U.4.03.01.04.999</v>
          </cell>
        </row>
        <row r="270">
          <cell r="G270" t="str">
            <v>U.5.01.01.01.001</v>
          </cell>
        </row>
        <row r="271">
          <cell r="G271" t="str">
            <v>U.1.07.06.99.999</v>
          </cell>
        </row>
        <row r="272">
          <cell r="G272" t="str">
            <v>U.1.09.03.01.001</v>
          </cell>
        </row>
        <row r="273">
          <cell r="G273" t="str">
            <v>U.1.09.99.01.001</v>
          </cell>
        </row>
        <row r="274">
          <cell r="G274" t="str">
            <v>U.1.09.99.02.001</v>
          </cell>
        </row>
        <row r="275">
          <cell r="G275" t="str">
            <v>U.1.09.99.04.001</v>
          </cell>
        </row>
        <row r="276">
          <cell r="G276" t="str">
            <v>U.1.09.03.01.001</v>
          </cell>
        </row>
        <row r="277">
          <cell r="G277" t="str">
            <v>U.1.09.99.01.001</v>
          </cell>
        </row>
        <row r="278">
          <cell r="G278" t="str">
            <v>U.1.09.99.02.001</v>
          </cell>
        </row>
        <row r="279">
          <cell r="G279" t="str">
            <v>U.1.09.99.04.001</v>
          </cell>
        </row>
        <row r="280">
          <cell r="G280" t="str">
            <v>U.1.10.01.01.001</v>
          </cell>
        </row>
        <row r="281">
          <cell r="G281" t="str">
            <v>U.7.01.99.03.001</v>
          </cell>
          <cell r="K281">
            <v>500</v>
          </cell>
        </row>
        <row r="282">
          <cell r="G282" t="str">
            <v>U.7.01.99.99.999</v>
          </cell>
        </row>
      </sheetData>
      <sheetData sheetId="4"/>
      <sheetData sheetId="5">
        <row r="1">
          <cell r="A1" t="str">
            <v>Codice_PDC_int</v>
          </cell>
          <cell r="B1" t="str">
            <v>Criterio_SUMIF</v>
          </cell>
        </row>
        <row r="2">
          <cell r="A2" t="str">
            <v>E.1.00.00.00.000</v>
          </cell>
          <cell r="B2" t="str">
            <v>E.1.*</v>
          </cell>
        </row>
        <row r="3">
          <cell r="A3" t="str">
            <v>E.1.01.00.00.000</v>
          </cell>
          <cell r="B3" t="str">
            <v>E.1.01.*</v>
          </cell>
        </row>
        <row r="4">
          <cell r="A4" t="str">
            <v>E.1.02.00.00.000</v>
          </cell>
          <cell r="B4" t="str">
            <v>E.1.02.*</v>
          </cell>
        </row>
        <row r="5">
          <cell r="A5" t="str">
            <v>E.2.00.00.00.000</v>
          </cell>
          <cell r="B5" t="str">
            <v>E.2.*</v>
          </cell>
        </row>
        <row r="6">
          <cell r="A6" t="str">
            <v>E.2.01.01.00.000</v>
          </cell>
          <cell r="B6" t="str">
            <v>E.2.01.01.*</v>
          </cell>
        </row>
        <row r="7">
          <cell r="A7" t="str">
            <v>E.2.01.02.00.000</v>
          </cell>
          <cell r="B7" t="str">
            <v>E.2.01.02.*</v>
          </cell>
        </row>
        <row r="8">
          <cell r="A8" t="str">
            <v>E.2.01.03.00.000</v>
          </cell>
          <cell r="B8" t="str">
            <v>E.2.01.03.*</v>
          </cell>
        </row>
        <row r="9">
          <cell r="A9" t="str">
            <v>E.2.01.04.00.000</v>
          </cell>
          <cell r="B9" t="str">
            <v>E.2.01.04.*</v>
          </cell>
        </row>
        <row r="10">
          <cell r="A10" t="str">
            <v>E.2.01.05.00.000</v>
          </cell>
          <cell r="B10" t="str">
            <v>E.2.01.05.*</v>
          </cell>
        </row>
        <row r="11">
          <cell r="A11" t="str">
            <v>E.3.00.00.00.000</v>
          </cell>
          <cell r="B11" t="str">
            <v>E.3.*</v>
          </cell>
        </row>
        <row r="12">
          <cell r="A12" t="str">
            <v>E.3.01.00.00.000</v>
          </cell>
          <cell r="B12" t="str">
            <v>E.3.01.*</v>
          </cell>
        </row>
        <row r="13">
          <cell r="A13" t="str">
            <v>E.3.02.00.00.000</v>
          </cell>
          <cell r="B13" t="str">
            <v>E.3.02.*</v>
          </cell>
        </row>
        <row r="14">
          <cell r="A14" t="str">
            <v>E.3.03.00.00.000</v>
          </cell>
          <cell r="B14" t="str">
            <v>E.3.03.*</v>
          </cell>
        </row>
        <row r="15">
          <cell r="A15" t="str">
            <v>E.3.04.00.00.000</v>
          </cell>
          <cell r="B15" t="str">
            <v>E.3.04.*</v>
          </cell>
        </row>
        <row r="16">
          <cell r="A16" t="str">
            <v>E.3.05.00.00.000</v>
          </cell>
          <cell r="B16" t="str">
            <v>E.3.05.*</v>
          </cell>
        </row>
        <row r="17">
          <cell r="A17" t="str">
            <v>E.4.00.00.00.000</v>
          </cell>
          <cell r="B17" t="str">
            <v>E.4.*</v>
          </cell>
        </row>
        <row r="18">
          <cell r="A18" t="str">
            <v>E.4.01.00.00.000</v>
          </cell>
          <cell r="B18" t="str">
            <v>E.4.01.*</v>
          </cell>
        </row>
        <row r="19">
          <cell r="A19" t="str">
            <v>E.4.02.00.00.000</v>
          </cell>
          <cell r="B19" t="str">
            <v>E.4.02.*</v>
          </cell>
        </row>
        <row r="20">
          <cell r="A20" t="str">
            <v>E.4.03.00.00.000</v>
          </cell>
          <cell r="B20" t="str">
            <v>E.4.03.*</v>
          </cell>
        </row>
        <row r="21">
          <cell r="A21" t="str">
            <v>E.4.04.00.00.000</v>
          </cell>
          <cell r="B21" t="str">
            <v>E.4.04.*</v>
          </cell>
        </row>
        <row r="22">
          <cell r="A22" t="str">
            <v>E.5.00.00.00.000</v>
          </cell>
          <cell r="B22" t="str">
            <v>E.5.*</v>
          </cell>
        </row>
        <row r="23">
          <cell r="A23" t="str">
            <v>E.5.01.00.00.000</v>
          </cell>
          <cell r="B23" t="str">
            <v>E.5.01.*</v>
          </cell>
        </row>
        <row r="24">
          <cell r="A24" t="str">
            <v>E.5.02.00.00.000</v>
          </cell>
          <cell r="B24" t="str">
            <v>E.5.02.*</v>
          </cell>
        </row>
        <row r="25">
          <cell r="A25" t="str">
            <v>E.5.03.00.00.000</v>
          </cell>
          <cell r="B25" t="str">
            <v>E.5.03.*</v>
          </cell>
        </row>
        <row r="26">
          <cell r="A26" t="str">
            <v>E.5.04.00.00.000</v>
          </cell>
          <cell r="B26" t="str">
            <v>E.5.04.*</v>
          </cell>
        </row>
        <row r="27">
          <cell r="A27" t="str">
            <v>E.6.00.00.00.000</v>
          </cell>
          <cell r="B27" t="str">
            <v>E.6.*</v>
          </cell>
        </row>
        <row r="28">
          <cell r="A28" t="str">
            <v>E.9.00.00.00.000</v>
          </cell>
          <cell r="B28" t="str">
            <v>E.9.*</v>
          </cell>
        </row>
        <row r="29">
          <cell r="A29" t="str">
            <v>E.9.01.00.00.000</v>
          </cell>
          <cell r="B29" t="str">
            <v>E.9.01.*</v>
          </cell>
        </row>
        <row r="30">
          <cell r="A30" t="str">
            <v>E.9.02.00.00.000</v>
          </cell>
          <cell r="B30" t="str">
            <v>E.9.02.*</v>
          </cell>
        </row>
        <row r="31">
          <cell r="A31" t="str">
            <v>U.1.00.00.00.000</v>
          </cell>
          <cell r="B31" t="str">
            <v>U.1.*</v>
          </cell>
        </row>
        <row r="32">
          <cell r="A32" t="str">
            <v>U.1.01.00.00.000</v>
          </cell>
          <cell r="B32" t="str">
            <v>U.1.01.*</v>
          </cell>
        </row>
        <row r="33">
          <cell r="A33" t="str">
            <v>U.1.02.00.00.000</v>
          </cell>
          <cell r="B33" t="str">
            <v>U.1.02.*</v>
          </cell>
        </row>
        <row r="34">
          <cell r="A34" t="str">
            <v>U.1.03.00.00.000</v>
          </cell>
          <cell r="B34" t="str">
            <v>U.1.03.*</v>
          </cell>
        </row>
        <row r="35">
          <cell r="A35" t="str">
            <v>U.1.04.00.00.000</v>
          </cell>
          <cell r="B35" t="str">
            <v>U.1.04.*</v>
          </cell>
        </row>
        <row r="36">
          <cell r="A36" t="str">
            <v>U.1.07.00.00.000</v>
          </cell>
          <cell r="B36" t="str">
            <v>U.1.07.*</v>
          </cell>
        </row>
        <row r="37">
          <cell r="A37" t="str">
            <v>U.1.08.00.00.000</v>
          </cell>
          <cell r="B37" t="str">
            <v>U.1.08.*</v>
          </cell>
        </row>
        <row r="38">
          <cell r="A38" t="str">
            <v>U.1.09.00.00.000</v>
          </cell>
          <cell r="B38" t="str">
            <v>U.1.09.*</v>
          </cell>
        </row>
        <row r="39">
          <cell r="A39" t="str">
            <v>U.1.10.00.00.000</v>
          </cell>
          <cell r="B39" t="str">
            <v>U.1.10.*</v>
          </cell>
        </row>
        <row r="40">
          <cell r="A40" t="str">
            <v>U.2.00.00.00.000</v>
          </cell>
          <cell r="B40" t="str">
            <v>U.2.*</v>
          </cell>
        </row>
        <row r="41">
          <cell r="A41" t="str">
            <v>U.2.01.00.00.000</v>
          </cell>
          <cell r="B41" t="str">
            <v>U.2.01.*</v>
          </cell>
        </row>
        <row r="42">
          <cell r="A42" t="str">
            <v>U.2.02.00.00.000</v>
          </cell>
          <cell r="B42" t="str">
            <v>U.2.02.*</v>
          </cell>
        </row>
        <row r="43">
          <cell r="A43" t="str">
            <v>U.2.03.00.00.000</v>
          </cell>
          <cell r="B43" t="str">
            <v>U.2.03.*</v>
          </cell>
        </row>
        <row r="44">
          <cell r="A44" t="str">
            <v>U.2.04.00.00.000</v>
          </cell>
          <cell r="B44" t="str">
            <v>U.2.04.*</v>
          </cell>
        </row>
        <row r="45">
          <cell r="A45" t="str">
            <v>U.2.05.00.00.000</v>
          </cell>
          <cell r="B45" t="str">
            <v>U.2.05.*</v>
          </cell>
        </row>
        <row r="46">
          <cell r="A46" t="str">
            <v>U.3.00.00.00.000</v>
          </cell>
          <cell r="B46" t="str">
            <v>U.3.*</v>
          </cell>
        </row>
        <row r="47">
          <cell r="A47" t="str">
            <v>U.3.01.00.00.000</v>
          </cell>
          <cell r="B47" t="str">
            <v>U.3.01.*</v>
          </cell>
        </row>
        <row r="48">
          <cell r="A48" t="str">
            <v>U.3.02.00.00.000</v>
          </cell>
          <cell r="B48" t="str">
            <v>U.3.02.*</v>
          </cell>
        </row>
        <row r="49">
          <cell r="A49" t="str">
            <v>U.3.03.00.00.000</v>
          </cell>
          <cell r="B49" t="str">
            <v>U.3.03.*</v>
          </cell>
        </row>
        <row r="50">
          <cell r="A50" t="str">
            <v>U.3.04.00.00.000</v>
          </cell>
          <cell r="B50" t="str">
            <v>U.3.04.*</v>
          </cell>
        </row>
        <row r="51">
          <cell r="A51" t="str">
            <v>U.4.00.00.00.000</v>
          </cell>
          <cell r="B51" t="str">
            <v>U.4.*</v>
          </cell>
        </row>
        <row r="52">
          <cell r="A52" t="str">
            <v>U.5.00.00.00.000</v>
          </cell>
          <cell r="B52" t="str">
            <v>U.5.*</v>
          </cell>
        </row>
        <row r="53">
          <cell r="A53" t="str">
            <v>U.7.00.00.00.000</v>
          </cell>
          <cell r="B53" t="str">
            <v>U.7.*</v>
          </cell>
        </row>
        <row r="54">
          <cell r="A54" t="str">
            <v>U.7.01.00.00.000</v>
          </cell>
          <cell r="B54" t="str">
            <v>U.7.01.*</v>
          </cell>
        </row>
        <row r="55">
          <cell r="A55" t="str">
            <v>U.7.02.00.00.000</v>
          </cell>
          <cell r="B55" t="str">
            <v>U.7.02.*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workbookViewId="0">
      <selection activeCell="H4" sqref="H4"/>
    </sheetView>
  </sheetViews>
  <sheetFormatPr defaultRowHeight="14.5" x14ac:dyDescent="0.35"/>
  <cols>
    <col min="1" max="1" width="81.6328125" customWidth="1"/>
    <col min="2" max="2" width="15.453125" customWidth="1"/>
    <col min="3" max="3" width="13.54296875" customWidth="1"/>
    <col min="4" max="4" width="13.7265625" customWidth="1"/>
    <col min="5" max="5" width="14.26953125" customWidth="1"/>
    <col min="6" max="6" width="14.7265625" customWidth="1"/>
  </cols>
  <sheetData>
    <row r="1" spans="1:6" ht="26" x14ac:dyDescent="0.35">
      <c r="A1" s="1" t="s">
        <v>0</v>
      </c>
      <c r="B1" s="2"/>
      <c r="C1" s="2"/>
      <c r="D1" s="2"/>
      <c r="E1" s="2"/>
      <c r="F1" s="2"/>
    </row>
    <row r="2" spans="1:6" ht="65.5" customHeight="1" x14ac:dyDescent="0.35">
      <c r="A2" s="3" t="s">
        <v>1</v>
      </c>
      <c r="B2" s="4"/>
      <c r="C2" s="4"/>
      <c r="D2" s="4"/>
      <c r="E2" s="4"/>
      <c r="F2" s="4"/>
    </row>
    <row r="4" spans="1:6" ht="33.5" x14ac:dyDescent="0.35">
      <c r="A4" s="5" t="str">
        <f>IF([1]RIEPILOGO!$B$2="","Esercizio finanziario (compila in RIEPILOGO)","Esercizio finanziario "&amp;[1]RIEPILOGO!$B$2)</f>
        <v>Esercizio finanziario 2026</v>
      </c>
      <c r="B4" s="6"/>
      <c r="C4" s="6"/>
      <c r="D4" s="6"/>
      <c r="E4" s="6"/>
      <c r="F4" s="7"/>
    </row>
    <row r="5" spans="1:6" ht="15" thickBot="1" x14ac:dyDescent="0.4"/>
    <row r="6" spans="1:6" ht="33" customHeight="1" thickTop="1" thickBot="1" x14ac:dyDescent="0.4">
      <c r="A6" s="8" t="s">
        <v>2</v>
      </c>
      <c r="B6" s="8" t="s">
        <v>3</v>
      </c>
      <c r="C6" s="9" t="s">
        <v>4</v>
      </c>
      <c r="D6" s="10"/>
      <c r="E6" s="10"/>
      <c r="F6" s="11"/>
    </row>
    <row r="7" spans="1:6" ht="88" thickTop="1" thickBot="1" x14ac:dyDescent="0.4">
      <c r="A7" s="12"/>
      <c r="B7" s="12"/>
      <c r="C7" s="13" t="s">
        <v>5</v>
      </c>
      <c r="D7" s="14" t="s">
        <v>6</v>
      </c>
      <c r="E7" s="15" t="s">
        <v>7</v>
      </c>
      <c r="F7" s="16" t="s">
        <v>8</v>
      </c>
    </row>
    <row r="8" spans="1:6" ht="30" thickTop="1" thickBot="1" x14ac:dyDescent="0.4">
      <c r="A8" s="17"/>
      <c r="B8" s="17"/>
      <c r="C8" s="18" t="s">
        <v>9</v>
      </c>
      <c r="D8" s="18" t="s">
        <v>9</v>
      </c>
      <c r="E8" s="18" t="s">
        <v>10</v>
      </c>
      <c r="F8" s="19" t="s">
        <v>9</v>
      </c>
    </row>
    <row r="9" spans="1:6" ht="16.5" thickTop="1" thickBot="1" x14ac:dyDescent="0.4">
      <c r="A9" s="20"/>
      <c r="B9" s="21" t="s">
        <v>11</v>
      </c>
      <c r="C9" s="22">
        <f>[1]RIEPILOGO!$B$4</f>
        <v>183571.11</v>
      </c>
      <c r="D9" s="23"/>
      <c r="E9" s="23"/>
      <c r="F9" s="23"/>
    </row>
    <row r="10" spans="1:6" ht="16.5" thickTop="1" thickBot="1" x14ac:dyDescent="0.4">
      <c r="A10" s="24"/>
      <c r="B10" s="25" t="s">
        <v>12</v>
      </c>
      <c r="C10" s="22">
        <f>[1]RIEPILOGO!$B$5</f>
        <v>0</v>
      </c>
      <c r="D10" s="23"/>
      <c r="E10" s="23"/>
      <c r="F10" s="23"/>
    </row>
    <row r="11" spans="1:6" ht="15" thickTop="1" x14ac:dyDescent="0.35">
      <c r="A11" s="23"/>
      <c r="B11" s="23"/>
      <c r="C11" s="23"/>
      <c r="D11" s="23"/>
      <c r="E11" s="23"/>
      <c r="F11" s="23"/>
    </row>
    <row r="12" spans="1:6" ht="170" x14ac:dyDescent="0.35">
      <c r="A12" s="26" t="s">
        <v>13</v>
      </c>
      <c r="B12" s="27" t="s">
        <v>14</v>
      </c>
      <c r="C12" s="28">
        <f t="shared" ref="C12:C40" si="0">F12</f>
        <v>0</v>
      </c>
      <c r="D12" s="28">
        <f>+D13+D14</f>
        <v>0</v>
      </c>
      <c r="E12" s="28">
        <f t="shared" ref="E12:E40" si="1">F12-D12</f>
        <v>0</v>
      </c>
      <c r="F12" s="28">
        <f>+F13+F14</f>
        <v>0</v>
      </c>
    </row>
    <row r="13" spans="1:6" ht="17" x14ac:dyDescent="0.35">
      <c r="A13" s="29" t="s">
        <v>15</v>
      </c>
      <c r="B13" s="30" t="s">
        <v>16</v>
      </c>
      <c r="C13" s="31">
        <f t="shared" si="0"/>
        <v>0</v>
      </c>
      <c r="D13" s="31">
        <f>SUMIF([1]INPUT_ENTRATE!$E:$E,VLOOKUP($A13,[1]MAP_PDC!$A:$B,2,FALSE),[1]INPUT_ENTRATE!$H:$H)</f>
        <v>0</v>
      </c>
      <c r="E13" s="31">
        <f t="shared" si="1"/>
        <v>0</v>
      </c>
      <c r="F13" s="32">
        <f>SUMIF([1]INPUT_ENTRATE!$E:$E,VLOOKUP($A13,[1]MAP_PDC!$A:$B,2,FALSE),[1]INPUT_ENTRATE!$H:$H)+SUMIF([1]INPUT_ENTRATE!$E:$E,VLOOKUP($A13,[1]MAP_PDC!$A:$B,2,FALSE),[1]INPUT_ENTRATE!$I:$I)</f>
        <v>0</v>
      </c>
    </row>
    <row r="14" spans="1:6" ht="17" x14ac:dyDescent="0.35">
      <c r="A14" s="29" t="s">
        <v>17</v>
      </c>
      <c r="B14" s="30" t="s">
        <v>18</v>
      </c>
      <c r="C14" s="31">
        <f t="shared" si="0"/>
        <v>0</v>
      </c>
      <c r="D14" s="31">
        <f>SUMIF([1]INPUT_ENTRATE!$E:$E,VLOOKUP($A14,[1]MAP_PDC!$A:$B,2,FALSE),[1]INPUT_ENTRATE!$H:$H)</f>
        <v>0</v>
      </c>
      <c r="E14" s="31">
        <f t="shared" si="1"/>
        <v>0</v>
      </c>
      <c r="F14" s="32">
        <f>SUMIF([1]INPUT_ENTRATE!$E:$E,VLOOKUP($A14,[1]MAP_PDC!$A:$B,2,FALSE),[1]INPUT_ENTRATE!$H:$H)+SUMIF([1]INPUT_ENTRATE!$E:$E,VLOOKUP($A14,[1]MAP_PDC!$A:$B,2,FALSE),[1]INPUT_ENTRATE!$I:$I)</f>
        <v>0</v>
      </c>
    </row>
    <row r="15" spans="1:6" ht="17" x14ac:dyDescent="0.35">
      <c r="A15" s="26" t="s">
        <v>19</v>
      </c>
      <c r="B15" s="33" t="s">
        <v>20</v>
      </c>
      <c r="C15" s="28">
        <f t="shared" si="0"/>
        <v>265177.32</v>
      </c>
      <c r="D15" s="28">
        <f>+D16+D17+D18+D19+D20</f>
        <v>259077.32</v>
      </c>
      <c r="E15" s="28">
        <f t="shared" si="1"/>
        <v>6100</v>
      </c>
      <c r="F15" s="28">
        <f>+F16+F17+F18+F19+F20</f>
        <v>265177.32</v>
      </c>
    </row>
    <row r="16" spans="1:6" ht="17" x14ac:dyDescent="0.35">
      <c r="A16" s="29" t="s">
        <v>21</v>
      </c>
      <c r="B16" s="30" t="s">
        <v>22</v>
      </c>
      <c r="C16" s="31">
        <f t="shared" si="0"/>
        <v>85035.53</v>
      </c>
      <c r="D16" s="31">
        <f>SUMIF([1]INPUT_ENTRATE!$E:$E,VLOOKUP($A16,[1]MAP_PDC!$A:$B,2,FALSE),[1]INPUT_ENTRATE!$H:$H)</f>
        <v>85035.53</v>
      </c>
      <c r="E16" s="31">
        <f t="shared" si="1"/>
        <v>0</v>
      </c>
      <c r="F16" s="32">
        <f>SUMIF([1]INPUT_ENTRATE!$E:$E,VLOOKUP($A16,[1]MAP_PDC!$A:$B,2,FALSE),[1]INPUT_ENTRATE!$H:$H)+SUMIF([1]INPUT_ENTRATE!$E:$E,VLOOKUP($A16,[1]MAP_PDC!$A:$B,2,FALSE),[1]INPUT_ENTRATE!$I:$I)</f>
        <v>85035.53</v>
      </c>
    </row>
    <row r="17" spans="1:6" ht="17" x14ac:dyDescent="0.35">
      <c r="A17" s="29" t="s">
        <v>23</v>
      </c>
      <c r="B17" s="30" t="s">
        <v>24</v>
      </c>
      <c r="C17" s="31">
        <f t="shared" si="0"/>
        <v>76100</v>
      </c>
      <c r="D17" s="31">
        <f>SUMIF([1]INPUT_ENTRATE!$E:$E,VLOOKUP($A17,[1]MAP_PDC!$A:$B,2,FALSE),[1]INPUT_ENTRATE!$H:$H)</f>
        <v>70000</v>
      </c>
      <c r="E17" s="31">
        <f t="shared" si="1"/>
        <v>6100</v>
      </c>
      <c r="F17" s="32">
        <f>SUMIF([1]INPUT_ENTRATE!$E:$E,VLOOKUP($A17,[1]MAP_PDC!$A:$B,2,FALSE),[1]INPUT_ENTRATE!$H:$H)+SUMIF([1]INPUT_ENTRATE!$E:$E,VLOOKUP($A17,[1]MAP_PDC!$A:$B,2,FALSE),[1]INPUT_ENTRATE!$I:$I)</f>
        <v>76100</v>
      </c>
    </row>
    <row r="18" spans="1:6" ht="17" x14ac:dyDescent="0.35">
      <c r="A18" s="29" t="s">
        <v>25</v>
      </c>
      <c r="B18" s="30" t="s">
        <v>26</v>
      </c>
      <c r="C18" s="31">
        <f t="shared" si="0"/>
        <v>0</v>
      </c>
      <c r="D18" s="31">
        <f>SUMIF([1]INPUT_ENTRATE!$E:$E,VLOOKUP($A18,[1]MAP_PDC!$A:$B,2,FALSE),[1]INPUT_ENTRATE!$H:$H)</f>
        <v>0</v>
      </c>
      <c r="E18" s="31">
        <f t="shared" si="1"/>
        <v>0</v>
      </c>
      <c r="F18" s="32">
        <f>SUMIF([1]INPUT_ENTRATE!$E:$E,VLOOKUP($A18,[1]MAP_PDC!$A:$B,2,FALSE),[1]INPUT_ENTRATE!$H:$H)+SUMIF([1]INPUT_ENTRATE!$E:$E,VLOOKUP($A18,[1]MAP_PDC!$A:$B,2,FALSE),[1]INPUT_ENTRATE!$I:$I)</f>
        <v>0</v>
      </c>
    </row>
    <row r="19" spans="1:6" ht="17" x14ac:dyDescent="0.35">
      <c r="A19" s="29" t="s">
        <v>27</v>
      </c>
      <c r="B19" s="30" t="s">
        <v>28</v>
      </c>
      <c r="C19" s="31">
        <f t="shared" si="0"/>
        <v>0</v>
      </c>
      <c r="D19" s="31">
        <f>SUMIF([1]INPUT_ENTRATE!$E:$E,VLOOKUP($A19,[1]MAP_PDC!$A:$B,2,FALSE),[1]INPUT_ENTRATE!$H:$H)</f>
        <v>0</v>
      </c>
      <c r="E19" s="31">
        <f t="shared" si="1"/>
        <v>0</v>
      </c>
      <c r="F19" s="32">
        <f>SUMIF([1]INPUT_ENTRATE!$E:$E,VLOOKUP($A19,[1]MAP_PDC!$A:$B,2,FALSE),[1]INPUT_ENTRATE!$H:$H)+SUMIF([1]INPUT_ENTRATE!$E:$E,VLOOKUP($A19,[1]MAP_PDC!$A:$B,2,FALSE),[1]INPUT_ENTRATE!$I:$I)</f>
        <v>0</v>
      </c>
    </row>
    <row r="20" spans="1:6" ht="17" x14ac:dyDescent="0.35">
      <c r="A20" s="29" t="s">
        <v>29</v>
      </c>
      <c r="B20" s="30" t="s">
        <v>30</v>
      </c>
      <c r="C20" s="31">
        <f t="shared" si="0"/>
        <v>104041.79000000001</v>
      </c>
      <c r="D20" s="31">
        <f>SUMIF([1]INPUT_ENTRATE!$E:$E,VLOOKUP($A20,[1]MAP_PDC!$A:$B,2,FALSE),[1]INPUT_ENTRATE!$H:$H)</f>
        <v>104041.79000000001</v>
      </c>
      <c r="E20" s="31">
        <f t="shared" si="1"/>
        <v>0</v>
      </c>
      <c r="F20" s="32">
        <f>SUMIF([1]INPUT_ENTRATE!$E:$E,VLOOKUP($A20,[1]MAP_PDC!$A:$B,2,FALSE),[1]INPUT_ENTRATE!$H:$H)+SUMIF([1]INPUT_ENTRATE!$E:$E,VLOOKUP($A20,[1]MAP_PDC!$A:$B,2,FALSE),[1]INPUT_ENTRATE!$I:$I)</f>
        <v>104041.79000000001</v>
      </c>
    </row>
    <row r="21" spans="1:6" ht="17" x14ac:dyDescent="0.35">
      <c r="A21" s="26" t="s">
        <v>31</v>
      </c>
      <c r="B21" s="34" t="s">
        <v>32</v>
      </c>
      <c r="C21" s="28">
        <f t="shared" si="0"/>
        <v>0.19</v>
      </c>
      <c r="D21" s="28">
        <f>+D22+D23+D24+D25+D26</f>
        <v>0.19</v>
      </c>
      <c r="E21" s="28">
        <f t="shared" si="1"/>
        <v>0</v>
      </c>
      <c r="F21" s="28">
        <f>+F22+F23+F24+F25+F26</f>
        <v>0.19</v>
      </c>
    </row>
    <row r="22" spans="1:6" ht="112" x14ac:dyDescent="0.35">
      <c r="A22" s="29" t="s">
        <v>33</v>
      </c>
      <c r="B22" s="35" t="s">
        <v>34</v>
      </c>
      <c r="C22" s="31">
        <f t="shared" si="0"/>
        <v>0</v>
      </c>
      <c r="D22" s="31">
        <f>SUMIF([1]INPUT_ENTRATE!$E:$E,VLOOKUP($A22,[1]MAP_PDC!$A:$B,2,FALSE),[1]INPUT_ENTRATE!$H:$H)</f>
        <v>0</v>
      </c>
      <c r="E22" s="31">
        <f t="shared" si="1"/>
        <v>0</v>
      </c>
      <c r="F22" s="32">
        <f>SUMIF([1]INPUT_ENTRATE!$E:$E,VLOOKUP($A22,[1]MAP_PDC!$A:$B,2,FALSE),[1]INPUT_ENTRATE!$H:$H)+SUMIF([1]INPUT_ENTRATE!$E:$E,VLOOKUP($A22,[1]MAP_PDC!$A:$B,2,FALSE),[1]INPUT_ENTRATE!$I:$I)</f>
        <v>0</v>
      </c>
    </row>
    <row r="23" spans="1:6" ht="154" x14ac:dyDescent="0.35">
      <c r="A23" s="29" t="s">
        <v>35</v>
      </c>
      <c r="B23" s="35" t="s">
        <v>36</v>
      </c>
      <c r="C23" s="31">
        <f t="shared" si="0"/>
        <v>0</v>
      </c>
      <c r="D23" s="31">
        <f>SUMIF([1]INPUT_ENTRATE!$E:$E,VLOOKUP($A23,[1]MAP_PDC!$A:$B,2,FALSE),[1]INPUT_ENTRATE!$H:$H)</f>
        <v>0</v>
      </c>
      <c r="E23" s="31">
        <f t="shared" si="1"/>
        <v>0</v>
      </c>
      <c r="F23" s="32">
        <f>SUMIF([1]INPUT_ENTRATE!$E:$E,VLOOKUP($A23,[1]MAP_PDC!$A:$B,2,FALSE),[1]INPUT_ENTRATE!$H:$H)+SUMIF([1]INPUT_ENTRATE!$E:$E,VLOOKUP($A23,[1]MAP_PDC!$A:$B,2,FALSE),[1]INPUT_ENTRATE!$I:$I)</f>
        <v>0</v>
      </c>
    </row>
    <row r="24" spans="1:6" ht="17" x14ac:dyDescent="0.35">
      <c r="A24" s="29" t="s">
        <v>37</v>
      </c>
      <c r="B24" s="30" t="s">
        <v>38</v>
      </c>
      <c r="C24" s="31">
        <f t="shared" si="0"/>
        <v>0.19</v>
      </c>
      <c r="D24" s="31">
        <f>SUMIF([1]INPUT_ENTRATE!$E:$E,VLOOKUP($A24,[1]MAP_PDC!$A:$B,2,FALSE),[1]INPUT_ENTRATE!$H:$H)</f>
        <v>0.19</v>
      </c>
      <c r="E24" s="31">
        <f t="shared" si="1"/>
        <v>0</v>
      </c>
      <c r="F24" s="32">
        <f>SUMIF([1]INPUT_ENTRATE!$E:$E,VLOOKUP($A24,[1]MAP_PDC!$A:$B,2,FALSE),[1]INPUT_ENTRATE!$H:$H)+SUMIF([1]INPUT_ENTRATE!$E:$E,VLOOKUP($A24,[1]MAP_PDC!$A:$B,2,FALSE),[1]INPUT_ENTRATE!$I:$I)</f>
        <v>0.19</v>
      </c>
    </row>
    <row r="25" spans="1:6" ht="17" x14ac:dyDescent="0.35">
      <c r="A25" s="29" t="s">
        <v>39</v>
      </c>
      <c r="B25" s="30" t="s">
        <v>40</v>
      </c>
      <c r="C25" s="31">
        <f t="shared" si="0"/>
        <v>0</v>
      </c>
      <c r="D25" s="31">
        <f>SUMIF([1]INPUT_ENTRATE!$E:$E,VLOOKUP($A25,[1]MAP_PDC!$A:$B,2,FALSE),[1]INPUT_ENTRATE!$H:$H)</f>
        <v>0</v>
      </c>
      <c r="E25" s="31">
        <f t="shared" si="1"/>
        <v>0</v>
      </c>
      <c r="F25" s="32">
        <f>SUMIF([1]INPUT_ENTRATE!$E:$E,VLOOKUP($A25,[1]MAP_PDC!$A:$B,2,FALSE),[1]INPUT_ENTRATE!$H:$H)+SUMIF([1]INPUT_ENTRATE!$E:$E,VLOOKUP($A25,[1]MAP_PDC!$A:$B,2,FALSE),[1]INPUT_ENTRATE!$I:$I)</f>
        <v>0</v>
      </c>
    </row>
    <row r="26" spans="1:6" ht="17" x14ac:dyDescent="0.35">
      <c r="A26" s="29" t="s">
        <v>41</v>
      </c>
      <c r="B26" s="30" t="s">
        <v>42</v>
      </c>
      <c r="C26" s="31">
        <f t="shared" si="0"/>
        <v>0</v>
      </c>
      <c r="D26" s="31">
        <f>SUMIF([1]INPUT_ENTRATE!$E:$E,VLOOKUP($A26,[1]MAP_PDC!$A:$B,2,FALSE),[1]INPUT_ENTRATE!$H:$H)</f>
        <v>0</v>
      </c>
      <c r="E26" s="31">
        <f t="shared" si="1"/>
        <v>0</v>
      </c>
      <c r="F26" s="32">
        <f>SUMIF([1]INPUT_ENTRATE!$E:$E,VLOOKUP($A26,[1]MAP_PDC!$A:$B,2,FALSE),[1]INPUT_ENTRATE!$H:$H)+SUMIF([1]INPUT_ENTRATE!$E:$E,VLOOKUP($A26,[1]MAP_PDC!$A:$B,2,FALSE),[1]INPUT_ENTRATE!$I:$I)</f>
        <v>0</v>
      </c>
    </row>
    <row r="27" spans="1:6" ht="17" x14ac:dyDescent="0.35">
      <c r="A27" s="26" t="s">
        <v>43</v>
      </c>
      <c r="B27" s="34" t="s">
        <v>44</v>
      </c>
      <c r="C27" s="28">
        <f t="shared" si="0"/>
        <v>0</v>
      </c>
      <c r="D27" s="28">
        <f>+D28+D29+D30+D31</f>
        <v>0</v>
      </c>
      <c r="E27" s="28">
        <f t="shared" si="1"/>
        <v>0</v>
      </c>
      <c r="F27" s="28">
        <f>+F28+F29+F30+F31</f>
        <v>0</v>
      </c>
    </row>
    <row r="28" spans="1:6" ht="17" x14ac:dyDescent="0.35">
      <c r="A28" s="29" t="s">
        <v>45</v>
      </c>
      <c r="B28" s="30" t="s">
        <v>46</v>
      </c>
      <c r="C28" s="31">
        <f t="shared" si="0"/>
        <v>0</v>
      </c>
      <c r="D28" s="31">
        <f>SUMIF([1]INPUT_ENTRATE!$E:$E,VLOOKUP($A28,[1]MAP_PDC!$A:$B,2,FALSE),[1]INPUT_ENTRATE!$H:$H)</f>
        <v>0</v>
      </c>
      <c r="E28" s="31">
        <f t="shared" si="1"/>
        <v>0</v>
      </c>
      <c r="F28" s="32">
        <f>SUMIF([1]INPUT_ENTRATE!$E:$E,VLOOKUP($A28,[1]MAP_PDC!$A:$B,2,FALSE),[1]INPUT_ENTRATE!$H:$H)+SUMIF([1]INPUT_ENTRATE!$E:$E,VLOOKUP($A28,[1]MAP_PDC!$A:$B,2,FALSE),[1]INPUT_ENTRATE!$I:$I)</f>
        <v>0</v>
      </c>
    </row>
    <row r="29" spans="1:6" ht="17" x14ac:dyDescent="0.35">
      <c r="A29" s="29" t="s">
        <v>47</v>
      </c>
      <c r="B29" s="30" t="s">
        <v>48</v>
      </c>
      <c r="C29" s="31">
        <f t="shared" si="0"/>
        <v>0</v>
      </c>
      <c r="D29" s="31">
        <f>SUMIF([1]INPUT_ENTRATE!$E:$E,VLOOKUP($A29,[1]MAP_PDC!$A:$B,2,FALSE),[1]INPUT_ENTRATE!$H:$H)</f>
        <v>0</v>
      </c>
      <c r="E29" s="31">
        <f t="shared" si="1"/>
        <v>0</v>
      </c>
      <c r="F29" s="32">
        <f>SUMIF([1]INPUT_ENTRATE!$E:$E,VLOOKUP($A29,[1]MAP_PDC!$A:$B,2,FALSE),[1]INPUT_ENTRATE!$H:$H)+SUMIF([1]INPUT_ENTRATE!$E:$E,VLOOKUP($A29,[1]MAP_PDC!$A:$B,2,FALSE),[1]INPUT_ENTRATE!$I:$I)</f>
        <v>0</v>
      </c>
    </row>
    <row r="30" spans="1:6" ht="17" x14ac:dyDescent="0.35">
      <c r="A30" s="29" t="s">
        <v>49</v>
      </c>
      <c r="B30" s="30" t="s">
        <v>50</v>
      </c>
      <c r="C30" s="31">
        <f t="shared" si="0"/>
        <v>0</v>
      </c>
      <c r="D30" s="31">
        <f>SUMIF([1]INPUT_ENTRATE!$E:$E,VLOOKUP($A30,[1]MAP_PDC!$A:$B,2,FALSE),[1]INPUT_ENTRATE!$H:$H)</f>
        <v>0</v>
      </c>
      <c r="E30" s="31">
        <f t="shared" si="1"/>
        <v>0</v>
      </c>
      <c r="F30" s="32">
        <f>SUMIF([1]INPUT_ENTRATE!$E:$E,VLOOKUP($A30,[1]MAP_PDC!$A:$B,2,FALSE),[1]INPUT_ENTRATE!$H:$H)+SUMIF([1]INPUT_ENTRATE!$E:$E,VLOOKUP($A30,[1]MAP_PDC!$A:$B,2,FALSE),[1]INPUT_ENTRATE!$I:$I)</f>
        <v>0</v>
      </c>
    </row>
    <row r="31" spans="1:6" ht="17" x14ac:dyDescent="0.35">
      <c r="A31" s="29" t="s">
        <v>51</v>
      </c>
      <c r="B31" s="30" t="s">
        <v>52</v>
      </c>
      <c r="C31" s="31">
        <f t="shared" si="0"/>
        <v>0</v>
      </c>
      <c r="D31" s="31">
        <f>SUMIF([1]INPUT_ENTRATE!$E:$E,VLOOKUP($A31,[1]MAP_PDC!$A:$B,2,FALSE),[1]INPUT_ENTRATE!$H:$H)</f>
        <v>0</v>
      </c>
      <c r="E31" s="31">
        <f t="shared" si="1"/>
        <v>0</v>
      </c>
      <c r="F31" s="32">
        <f>SUMIF([1]INPUT_ENTRATE!$E:$E,VLOOKUP($A31,[1]MAP_PDC!$A:$B,2,FALSE),[1]INPUT_ENTRATE!$H:$H)+SUMIF([1]INPUT_ENTRATE!$E:$E,VLOOKUP($A31,[1]MAP_PDC!$A:$B,2,FALSE),[1]INPUT_ENTRATE!$I:$I)</f>
        <v>0</v>
      </c>
    </row>
    <row r="32" spans="1:6" ht="17" x14ac:dyDescent="0.35">
      <c r="A32" s="26" t="s">
        <v>53</v>
      </c>
      <c r="B32" s="34" t="s">
        <v>54</v>
      </c>
      <c r="C32" s="28">
        <f t="shared" si="0"/>
        <v>0</v>
      </c>
      <c r="D32" s="28">
        <f>+D33+D34+D35+D36</f>
        <v>0</v>
      </c>
      <c r="E32" s="28">
        <f t="shared" si="1"/>
        <v>0</v>
      </c>
      <c r="F32" s="28">
        <f>+F33+F34+F35+F36</f>
        <v>0</v>
      </c>
    </row>
    <row r="33" spans="1:6" ht="17" x14ac:dyDescent="0.35">
      <c r="A33" s="29" t="s">
        <v>55</v>
      </c>
      <c r="B33" s="30" t="s">
        <v>56</v>
      </c>
      <c r="C33" s="31">
        <f t="shared" si="0"/>
        <v>0</v>
      </c>
      <c r="D33" s="31">
        <f>SUMIF([1]INPUT_ENTRATE!$E:$E,VLOOKUP($A33,[1]MAP_PDC!$A:$B,2,FALSE),[1]INPUT_ENTRATE!$H:$H)</f>
        <v>0</v>
      </c>
      <c r="E33" s="31">
        <f t="shared" si="1"/>
        <v>0</v>
      </c>
      <c r="F33" s="32">
        <f>SUMIF([1]INPUT_ENTRATE!$E:$E,VLOOKUP($A33,[1]MAP_PDC!$A:$B,2,FALSE),[1]INPUT_ENTRATE!$H:$H)+SUMIF([1]INPUT_ENTRATE!$E:$E,VLOOKUP($A33,[1]MAP_PDC!$A:$B,2,FALSE),[1]INPUT_ENTRATE!$I:$I)</f>
        <v>0</v>
      </c>
    </row>
    <row r="34" spans="1:6" ht="17" x14ac:dyDescent="0.35">
      <c r="A34" s="29" t="s">
        <v>57</v>
      </c>
      <c r="B34" s="30" t="s">
        <v>58</v>
      </c>
      <c r="C34" s="31">
        <f t="shared" si="0"/>
        <v>0</v>
      </c>
      <c r="D34" s="31">
        <f>SUMIF([1]INPUT_ENTRATE!$E:$E,VLOOKUP($A34,[1]MAP_PDC!$A:$B,2,FALSE),[1]INPUT_ENTRATE!$H:$H)</f>
        <v>0</v>
      </c>
      <c r="E34" s="31">
        <f t="shared" si="1"/>
        <v>0</v>
      </c>
      <c r="F34" s="32">
        <f>SUMIF([1]INPUT_ENTRATE!$E:$E,VLOOKUP($A34,[1]MAP_PDC!$A:$B,2,FALSE),[1]INPUT_ENTRATE!$H:$H)+SUMIF([1]INPUT_ENTRATE!$E:$E,VLOOKUP($A34,[1]MAP_PDC!$A:$B,2,FALSE),[1]INPUT_ENTRATE!$I:$I)</f>
        <v>0</v>
      </c>
    </row>
    <row r="35" spans="1:6" ht="17" x14ac:dyDescent="0.35">
      <c r="A35" s="29" t="s">
        <v>59</v>
      </c>
      <c r="B35" s="30" t="s">
        <v>60</v>
      </c>
      <c r="C35" s="31">
        <f t="shared" si="0"/>
        <v>0</v>
      </c>
      <c r="D35" s="31">
        <f>SUMIF([1]INPUT_ENTRATE!$E:$E,VLOOKUP($A35,[1]MAP_PDC!$A:$B,2,FALSE),[1]INPUT_ENTRATE!$H:$H)</f>
        <v>0</v>
      </c>
      <c r="E35" s="31">
        <f t="shared" si="1"/>
        <v>0</v>
      </c>
      <c r="F35" s="32">
        <f>SUMIF([1]INPUT_ENTRATE!$E:$E,VLOOKUP($A35,[1]MAP_PDC!$A:$B,2,FALSE),[1]INPUT_ENTRATE!$H:$H)+SUMIF([1]INPUT_ENTRATE!$E:$E,VLOOKUP($A35,[1]MAP_PDC!$A:$B,2,FALSE),[1]INPUT_ENTRATE!$I:$I)</f>
        <v>0</v>
      </c>
    </row>
    <row r="36" spans="1:6" ht="17" x14ac:dyDescent="0.35">
      <c r="A36" s="29" t="s">
        <v>61</v>
      </c>
      <c r="B36" s="30" t="s">
        <v>62</v>
      </c>
      <c r="C36" s="31">
        <f t="shared" si="0"/>
        <v>0</v>
      </c>
      <c r="D36" s="31">
        <f>SUMIF([1]INPUT_ENTRATE!$E:$E,VLOOKUP($A36,[1]MAP_PDC!$A:$B,2,FALSE),[1]INPUT_ENTRATE!$H:$H)</f>
        <v>0</v>
      </c>
      <c r="E36" s="31">
        <f t="shared" si="1"/>
        <v>0</v>
      </c>
      <c r="F36" s="32">
        <f>SUMIF([1]INPUT_ENTRATE!$E:$E,VLOOKUP($A36,[1]MAP_PDC!$A:$B,2,FALSE),[1]INPUT_ENTRATE!$H:$H)+SUMIF([1]INPUT_ENTRATE!$E:$E,VLOOKUP($A36,[1]MAP_PDC!$A:$B,2,FALSE),[1]INPUT_ENTRATE!$I:$I)</f>
        <v>0</v>
      </c>
    </row>
    <row r="37" spans="1:6" ht="17" x14ac:dyDescent="0.35">
      <c r="A37" s="26" t="s">
        <v>63</v>
      </c>
      <c r="B37" s="34" t="s">
        <v>64</v>
      </c>
      <c r="C37" s="28">
        <f t="shared" si="0"/>
        <v>0</v>
      </c>
      <c r="D37" s="28">
        <f>SUMIF([1]INPUT_ENTRATE!$E:$E,VLOOKUP($A37,[1]MAP_PDC!$A:$B,2,FALSE),[1]INPUT_ENTRATE!$H:$H)</f>
        <v>0</v>
      </c>
      <c r="E37" s="28">
        <f t="shared" si="1"/>
        <v>0</v>
      </c>
      <c r="F37" s="28">
        <f>SUMIF([1]INPUT_ENTRATE!$E:$E,VLOOKUP($A37,[1]MAP_PDC!$A:$B,2,FALSE),[1]INPUT_ENTRATE!$H:$H)+SUMIF([1]INPUT_ENTRATE!$E:$E,VLOOKUP($A37,[1]MAP_PDC!$A:$B,2,FALSE),[1]INPUT_ENTRATE!$I:$I)</f>
        <v>0</v>
      </c>
    </row>
    <row r="38" spans="1:6" ht="17" x14ac:dyDescent="0.35">
      <c r="A38" s="26" t="s">
        <v>65</v>
      </c>
      <c r="B38" s="34" t="s">
        <v>66</v>
      </c>
      <c r="C38" s="28">
        <f t="shared" si="0"/>
        <v>500</v>
      </c>
      <c r="D38" s="28">
        <f>+D39+D40</f>
        <v>0</v>
      </c>
      <c r="E38" s="28">
        <f t="shared" si="1"/>
        <v>500</v>
      </c>
      <c r="F38" s="28">
        <f>+F39+F40</f>
        <v>500</v>
      </c>
    </row>
    <row r="39" spans="1:6" ht="17" x14ac:dyDescent="0.35">
      <c r="A39" s="29" t="s">
        <v>67</v>
      </c>
      <c r="B39" s="30" t="s">
        <v>68</v>
      </c>
      <c r="C39" s="31">
        <f t="shared" si="0"/>
        <v>500</v>
      </c>
      <c r="D39" s="31">
        <f>SUMIF([1]INPUT_ENTRATE!$E:$E,VLOOKUP($A39,[1]MAP_PDC!$A:$B,2,FALSE),[1]INPUT_ENTRATE!$H:$H)</f>
        <v>0</v>
      </c>
      <c r="E39" s="31">
        <f t="shared" si="1"/>
        <v>500</v>
      </c>
      <c r="F39" s="32">
        <f>SUMIF([1]INPUT_ENTRATE!$E:$E,VLOOKUP($A39,[1]MAP_PDC!$A:$B,2,FALSE),[1]INPUT_ENTRATE!$H:$H)+SUMIF([1]INPUT_ENTRATE!$E:$E,VLOOKUP($A39,[1]MAP_PDC!$A:$B,2,FALSE),[1]INPUT_ENTRATE!$I:$I)</f>
        <v>500</v>
      </c>
    </row>
    <row r="40" spans="1:6" ht="17" x14ac:dyDescent="0.35">
      <c r="A40" s="36" t="s">
        <v>69</v>
      </c>
      <c r="B40" s="37" t="s">
        <v>70</v>
      </c>
      <c r="C40" s="31">
        <f t="shared" si="0"/>
        <v>0</v>
      </c>
      <c r="D40" s="31">
        <f>SUMIF([1]INPUT_ENTRATE!$E:$E,VLOOKUP($A40,[1]MAP_PDC!$A:$B,2,FALSE),[1]INPUT_ENTRATE!$H:$H)</f>
        <v>0</v>
      </c>
      <c r="E40" s="31">
        <f t="shared" si="1"/>
        <v>0</v>
      </c>
      <c r="F40" s="32">
        <f>SUMIF([1]INPUT_ENTRATE!$E:$E,VLOOKUP($A40,[1]MAP_PDC!$A:$B,2,FALSE),[1]INPUT_ENTRATE!$H:$H)+SUMIF([1]INPUT_ENTRATE!$E:$E,VLOOKUP($A40,[1]MAP_PDC!$A:$B,2,FALSE),[1]INPUT_ENTRATE!$I:$I)</f>
        <v>0</v>
      </c>
    </row>
    <row r="41" spans="1:6" ht="17" x14ac:dyDescent="0.35">
      <c r="A41" s="26"/>
      <c r="B41" s="38" t="s">
        <v>71</v>
      </c>
      <c r="C41" s="39"/>
      <c r="D41" s="39"/>
      <c r="E41" s="39"/>
      <c r="F41" s="39"/>
    </row>
    <row r="42" spans="1:6" ht="15" thickBot="1" x14ac:dyDescent="0.4">
      <c r="A42" s="40"/>
      <c r="B42" s="41"/>
      <c r="C42" s="42"/>
      <c r="D42" s="42"/>
      <c r="E42" s="42"/>
      <c r="F42" s="42"/>
    </row>
    <row r="43" spans="1:6" ht="15.5" thickTop="1" thickBot="1" x14ac:dyDescent="0.4">
      <c r="A43" s="43" t="s">
        <v>72</v>
      </c>
      <c r="B43" s="44"/>
      <c r="C43" s="45">
        <f>F43</f>
        <v>265677.51</v>
      </c>
      <c r="D43" s="46">
        <f>+D12+D15+D21+D27+D32+D37+D38+D41</f>
        <v>259077.51</v>
      </c>
      <c r="E43" s="45">
        <f>F43-D43</f>
        <v>6600</v>
      </c>
      <c r="F43" s="46">
        <f>+F12+F15+F21+F27+F32+F37+F38+F41</f>
        <v>265677.51</v>
      </c>
    </row>
    <row r="44" spans="1:6" ht="15.5" thickTop="1" thickBot="1" x14ac:dyDescent="0.4">
      <c r="A44" s="43" t="s">
        <v>73</v>
      </c>
      <c r="B44" s="44"/>
      <c r="C44" s="47">
        <v>0</v>
      </c>
      <c r="D44" s="47"/>
      <c r="E44" s="47"/>
      <c r="F44" s="47"/>
    </row>
    <row r="45" spans="1:6" ht="15.5" thickTop="1" thickBot="1" x14ac:dyDescent="0.4">
      <c r="A45" s="48" t="s">
        <v>74</v>
      </c>
      <c r="B45" s="49"/>
      <c r="C45" s="45">
        <f>F45</f>
        <v>449248.62</v>
      </c>
      <c r="D45" s="45">
        <f>D43+$C$9</f>
        <v>442648.62</v>
      </c>
      <c r="E45" s="45">
        <f>F45-D45</f>
        <v>6600</v>
      </c>
      <c r="F45" s="45">
        <f>F43+$C$9</f>
        <v>449248.62</v>
      </c>
    </row>
    <row r="46" spans="1:6" ht="15.5" thickTop="1" thickBot="1" x14ac:dyDescent="0.4">
      <c r="A46" s="43" t="s">
        <v>12</v>
      </c>
      <c r="B46" s="44"/>
      <c r="C46" s="50">
        <f>F46</f>
        <v>0</v>
      </c>
      <c r="D46" s="50"/>
      <c r="E46" s="50">
        <f>F46-D46</f>
        <v>0</v>
      </c>
      <c r="F46" s="50"/>
    </row>
    <row r="47" spans="1:6" ht="15" thickTop="1" x14ac:dyDescent="0.35">
      <c r="A47" s="23"/>
      <c r="B47" s="23"/>
      <c r="C47" s="23"/>
      <c r="D47" s="23"/>
      <c r="E47" s="23"/>
      <c r="F47" s="23"/>
    </row>
    <row r="48" spans="1:6" ht="17" x14ac:dyDescent="0.35">
      <c r="A48" s="26" t="s">
        <v>75</v>
      </c>
      <c r="B48" s="34" t="s">
        <v>76</v>
      </c>
      <c r="C48" s="28">
        <f t="shared" ref="C48:C72" si="2">F48</f>
        <v>414137.83999999997</v>
      </c>
      <c r="D48" s="28">
        <f>SUM(D49:D56)</f>
        <v>302888.87</v>
      </c>
      <c r="E48" s="28">
        <f t="shared" ref="E48:E72" si="3">F48-D48</f>
        <v>111248.96999999997</v>
      </c>
      <c r="F48" s="28">
        <f>SUM(F49:F56)</f>
        <v>414137.83999999997</v>
      </c>
    </row>
    <row r="49" spans="1:6" ht="17" x14ac:dyDescent="0.35">
      <c r="A49" s="29" t="s">
        <v>77</v>
      </c>
      <c r="B49" s="30" t="s">
        <v>78</v>
      </c>
      <c r="C49" s="31">
        <f t="shared" si="2"/>
        <v>145828.6</v>
      </c>
      <c r="D49" s="31">
        <f>SUMIF([1]INPUT_SPESE!$G:$G,VLOOKUP($A49,[1]MAP_PDC!$A:$B,2,FALSE),[1]INPUT_SPESE!$J:$J)</f>
        <v>123986.67</v>
      </c>
      <c r="E49" s="31">
        <f t="shared" si="3"/>
        <v>21841.930000000008</v>
      </c>
      <c r="F49" s="32">
        <f>SUMIF([1]INPUT_SPESE!$G:$G,VLOOKUP($A49,[1]MAP_PDC!$A:$B,2,FALSE),[1]INPUT_SPESE!$J:$J)+SUMIF([1]INPUT_SPESE!$G:$G,VLOOKUP($A49,[1]MAP_PDC!$A:$B,2,FALSE),[1]INPUT_SPESE!$K:$K)</f>
        <v>145828.6</v>
      </c>
    </row>
    <row r="50" spans="1:6" ht="17" x14ac:dyDescent="0.35">
      <c r="A50" s="29" t="s">
        <v>79</v>
      </c>
      <c r="B50" s="30" t="s">
        <v>80</v>
      </c>
      <c r="C50" s="31">
        <f t="shared" si="2"/>
        <v>0</v>
      </c>
      <c r="D50" s="31">
        <f>SUMIF([1]INPUT_SPESE!$G:$G,VLOOKUP($A50,[1]MAP_PDC!$A:$B,2,FALSE),[1]INPUT_SPESE!$J:$J)</f>
        <v>0</v>
      </c>
      <c r="E50" s="31">
        <f t="shared" si="3"/>
        <v>0</v>
      </c>
      <c r="F50" s="32">
        <f>SUMIF([1]INPUT_SPESE!$G:$G,VLOOKUP($A50,[1]MAP_PDC!$A:$B,2,FALSE),[1]INPUT_SPESE!$J:$J)+SUMIF([1]INPUT_SPESE!$G:$G,VLOOKUP($A50,[1]MAP_PDC!$A:$B,2,FALSE),[1]INPUT_SPESE!$K:$K)</f>
        <v>0</v>
      </c>
    </row>
    <row r="51" spans="1:6" ht="17" x14ac:dyDescent="0.35">
      <c r="A51" s="29" t="s">
        <v>81</v>
      </c>
      <c r="B51" s="30" t="s">
        <v>82</v>
      </c>
      <c r="C51" s="31">
        <f t="shared" si="2"/>
        <v>264709.24</v>
      </c>
      <c r="D51" s="31">
        <f>SUMIF([1]INPUT_SPESE!$G:$G,VLOOKUP($A51,[1]MAP_PDC!$A:$B,2,FALSE),[1]INPUT_SPESE!$J:$J)</f>
        <v>178902.2</v>
      </c>
      <c r="E51" s="31">
        <f t="shared" si="3"/>
        <v>85807.039999999979</v>
      </c>
      <c r="F51" s="32">
        <f>SUMIF([1]INPUT_SPESE!$G:$G,VLOOKUP($A51,[1]MAP_PDC!$A:$B,2,FALSE),[1]INPUT_SPESE!$J:$J)+SUMIF([1]INPUT_SPESE!$G:$G,VLOOKUP($A51,[1]MAP_PDC!$A:$B,2,FALSE),[1]INPUT_SPESE!$K:$K)</f>
        <v>264709.24</v>
      </c>
    </row>
    <row r="52" spans="1:6" ht="17" x14ac:dyDescent="0.35">
      <c r="A52" s="29" t="s">
        <v>83</v>
      </c>
      <c r="B52" s="30" t="s">
        <v>20</v>
      </c>
      <c r="C52" s="31">
        <f t="shared" si="2"/>
        <v>0</v>
      </c>
      <c r="D52" s="31">
        <f>SUMIF([1]INPUT_SPESE!$G:$G,VLOOKUP($A52,[1]MAP_PDC!$A:$B,2,FALSE),[1]INPUT_SPESE!$J:$J)</f>
        <v>0</v>
      </c>
      <c r="E52" s="31">
        <f t="shared" si="3"/>
        <v>0</v>
      </c>
      <c r="F52" s="32">
        <f>SUMIF([1]INPUT_SPESE!$G:$G,VLOOKUP($A52,[1]MAP_PDC!$A:$B,2,FALSE),[1]INPUT_SPESE!$J:$J)+SUMIF([1]INPUT_SPESE!$G:$G,VLOOKUP($A52,[1]MAP_PDC!$A:$B,2,FALSE),[1]INPUT_SPESE!$K:$K)</f>
        <v>0</v>
      </c>
    </row>
    <row r="53" spans="1:6" ht="17" x14ac:dyDescent="0.35">
      <c r="A53" s="29" t="s">
        <v>84</v>
      </c>
      <c r="B53" s="30" t="s">
        <v>85</v>
      </c>
      <c r="C53" s="31">
        <f t="shared" si="2"/>
        <v>0</v>
      </c>
      <c r="D53" s="31">
        <f>SUMIF([1]INPUT_SPESE!$G:$G,VLOOKUP($A53,[1]MAP_PDC!$A:$B,2,FALSE),[1]INPUT_SPESE!$J:$J)</f>
        <v>0</v>
      </c>
      <c r="E53" s="31">
        <f t="shared" si="3"/>
        <v>0</v>
      </c>
      <c r="F53" s="32">
        <f>SUMIF([1]INPUT_SPESE!$G:$G,VLOOKUP($A53,[1]MAP_PDC!$A:$B,2,FALSE),[1]INPUT_SPESE!$J:$J)+SUMIF([1]INPUT_SPESE!$G:$G,VLOOKUP($A53,[1]MAP_PDC!$A:$B,2,FALSE),[1]INPUT_SPESE!$K:$K)</f>
        <v>0</v>
      </c>
    </row>
    <row r="54" spans="1:6" ht="17" x14ac:dyDescent="0.35">
      <c r="A54" s="29" t="s">
        <v>86</v>
      </c>
      <c r="B54" s="30" t="s">
        <v>87</v>
      </c>
      <c r="C54" s="31">
        <f t="shared" si="2"/>
        <v>0</v>
      </c>
      <c r="D54" s="31">
        <f>SUMIF([1]INPUT_SPESE!$G:$G,VLOOKUP($A54,[1]MAP_PDC!$A:$B,2,FALSE),[1]INPUT_SPESE!$J:$J)</f>
        <v>0</v>
      </c>
      <c r="E54" s="31">
        <f t="shared" si="3"/>
        <v>0</v>
      </c>
      <c r="F54" s="32">
        <f>SUMIF([1]INPUT_SPESE!$G:$G,VLOOKUP($A54,[1]MAP_PDC!$A:$B,2,FALSE),[1]INPUT_SPESE!$J:$J)+SUMIF([1]INPUT_SPESE!$G:$G,VLOOKUP($A54,[1]MAP_PDC!$A:$B,2,FALSE),[1]INPUT_SPESE!$K:$K)</f>
        <v>0</v>
      </c>
    </row>
    <row r="55" spans="1:6" ht="17" x14ac:dyDescent="0.35">
      <c r="A55" s="29" t="s">
        <v>88</v>
      </c>
      <c r="B55" s="30" t="s">
        <v>89</v>
      </c>
      <c r="C55" s="31">
        <f t="shared" si="2"/>
        <v>0</v>
      </c>
      <c r="D55" s="31">
        <f>SUMIF([1]INPUT_SPESE!$G:$G,VLOOKUP($A55,[1]MAP_PDC!$A:$B,2,FALSE),[1]INPUT_SPESE!$J:$J)</f>
        <v>0</v>
      </c>
      <c r="E55" s="31">
        <f t="shared" si="3"/>
        <v>0</v>
      </c>
      <c r="F55" s="32">
        <f>SUMIF([1]INPUT_SPESE!$G:$G,VLOOKUP($A55,[1]MAP_PDC!$A:$B,2,FALSE),[1]INPUT_SPESE!$J:$J)+SUMIF([1]INPUT_SPESE!$G:$G,VLOOKUP($A55,[1]MAP_PDC!$A:$B,2,FALSE),[1]INPUT_SPESE!$K:$K)</f>
        <v>0</v>
      </c>
    </row>
    <row r="56" spans="1:6" ht="17" x14ac:dyDescent="0.35">
      <c r="A56" s="29" t="s">
        <v>90</v>
      </c>
      <c r="B56" s="30" t="s">
        <v>91</v>
      </c>
      <c r="C56" s="31">
        <f t="shared" si="2"/>
        <v>3600</v>
      </c>
      <c r="D56" s="31">
        <f>SUMIF([1]INPUT_SPESE!$G:$G,VLOOKUP($A56,[1]MAP_PDC!$A:$B,2,FALSE),[1]INPUT_SPESE!$J:$J)</f>
        <v>0</v>
      </c>
      <c r="E56" s="31">
        <f t="shared" si="3"/>
        <v>3600</v>
      </c>
      <c r="F56" s="32">
        <f>SUMIF([1]INPUT_SPESE!$G:$G,VLOOKUP($A56,[1]MAP_PDC!$A:$B,2,FALSE),[1]INPUT_SPESE!$J:$J)+SUMIF([1]INPUT_SPESE!$G:$G,VLOOKUP($A56,[1]MAP_PDC!$A:$B,2,FALSE),[1]INPUT_SPESE!$K:$K)</f>
        <v>3600</v>
      </c>
    </row>
    <row r="57" spans="1:6" ht="17" x14ac:dyDescent="0.35">
      <c r="A57" s="26" t="s">
        <v>92</v>
      </c>
      <c r="B57" s="34" t="s">
        <v>93</v>
      </c>
      <c r="C57" s="28">
        <f t="shared" si="2"/>
        <v>23589.21</v>
      </c>
      <c r="D57" s="28">
        <f>SUM(D58:D62)</f>
        <v>23589.21</v>
      </c>
      <c r="E57" s="28">
        <f t="shared" si="3"/>
        <v>0</v>
      </c>
      <c r="F57" s="28">
        <f>SUM(F58:F62)</f>
        <v>23589.21</v>
      </c>
    </row>
    <row r="58" spans="1:6" ht="17" x14ac:dyDescent="0.35">
      <c r="A58" s="29" t="s">
        <v>94</v>
      </c>
      <c r="B58" s="30" t="s">
        <v>95</v>
      </c>
      <c r="C58" s="31">
        <f t="shared" si="2"/>
        <v>0</v>
      </c>
      <c r="D58" s="31">
        <f>SUMIF([1]INPUT_SPESE!$G:$G,VLOOKUP($A58,[1]MAP_PDC!$A:$B,2,FALSE),[1]INPUT_SPESE!$J:$J)</f>
        <v>0</v>
      </c>
      <c r="E58" s="31">
        <f t="shared" si="3"/>
        <v>0</v>
      </c>
      <c r="F58" s="32">
        <f>SUMIF([1]INPUT_SPESE!$G:$G,VLOOKUP($A58,[1]MAP_PDC!$A:$B,2,FALSE),[1]INPUT_SPESE!$J:$J)+SUMIF([1]INPUT_SPESE!$G:$G,VLOOKUP($A58,[1]MAP_PDC!$A:$B,2,FALSE),[1]INPUT_SPESE!$K:$K)</f>
        <v>0</v>
      </c>
    </row>
    <row r="59" spans="1:6" ht="17" x14ac:dyDescent="0.35">
      <c r="A59" s="29" t="s">
        <v>96</v>
      </c>
      <c r="B59" s="30" t="s">
        <v>97</v>
      </c>
      <c r="C59" s="31">
        <f t="shared" si="2"/>
        <v>23589.21</v>
      </c>
      <c r="D59" s="31">
        <f>SUMIF([1]INPUT_SPESE!$G:$G,VLOOKUP($A59,[1]MAP_PDC!$A:$B,2,FALSE),[1]INPUT_SPESE!$J:$J)</f>
        <v>23589.21</v>
      </c>
      <c r="E59" s="31">
        <f t="shared" si="3"/>
        <v>0</v>
      </c>
      <c r="F59" s="32">
        <f>SUMIF([1]INPUT_SPESE!$G:$G,VLOOKUP($A59,[1]MAP_PDC!$A:$B,2,FALSE),[1]INPUT_SPESE!$J:$J)+SUMIF([1]INPUT_SPESE!$G:$G,VLOOKUP($A59,[1]MAP_PDC!$A:$B,2,FALSE),[1]INPUT_SPESE!$K:$K)</f>
        <v>23589.21</v>
      </c>
    </row>
    <row r="60" spans="1:6" ht="17" x14ac:dyDescent="0.35">
      <c r="A60" s="29" t="s">
        <v>98</v>
      </c>
      <c r="B60" s="30" t="s">
        <v>48</v>
      </c>
      <c r="C60" s="31">
        <f t="shared" si="2"/>
        <v>0</v>
      </c>
      <c r="D60" s="31">
        <f>SUMIF([1]INPUT_SPESE!$G:$G,VLOOKUP($A60,[1]MAP_PDC!$A:$B,2,FALSE),[1]INPUT_SPESE!$J:$J)</f>
        <v>0</v>
      </c>
      <c r="E60" s="31">
        <f t="shared" si="3"/>
        <v>0</v>
      </c>
      <c r="F60" s="32">
        <f>SUMIF([1]INPUT_SPESE!$G:$G,VLOOKUP($A60,[1]MAP_PDC!$A:$B,2,FALSE),[1]INPUT_SPESE!$J:$J)+SUMIF([1]INPUT_SPESE!$G:$G,VLOOKUP($A60,[1]MAP_PDC!$A:$B,2,FALSE),[1]INPUT_SPESE!$K:$K)</f>
        <v>0</v>
      </c>
    </row>
    <row r="61" spans="1:6" ht="17" x14ac:dyDescent="0.35">
      <c r="A61" s="29" t="s">
        <v>99</v>
      </c>
      <c r="B61" s="30" t="s">
        <v>50</v>
      </c>
      <c r="C61" s="31">
        <f t="shared" si="2"/>
        <v>0</v>
      </c>
      <c r="D61" s="31">
        <f>SUMIF([1]INPUT_SPESE!$G:$G,VLOOKUP($A61,[1]MAP_PDC!$A:$B,2,FALSE),[1]INPUT_SPESE!$J:$J)</f>
        <v>0</v>
      </c>
      <c r="E61" s="31">
        <f t="shared" si="3"/>
        <v>0</v>
      </c>
      <c r="F61" s="32">
        <f>SUMIF([1]INPUT_SPESE!$G:$G,VLOOKUP($A61,[1]MAP_PDC!$A:$B,2,FALSE),[1]INPUT_SPESE!$J:$J)+SUMIF([1]INPUT_SPESE!$G:$G,VLOOKUP($A61,[1]MAP_PDC!$A:$B,2,FALSE),[1]INPUT_SPESE!$K:$K)</f>
        <v>0</v>
      </c>
    </row>
    <row r="62" spans="1:6" ht="17" x14ac:dyDescent="0.35">
      <c r="A62" s="29" t="s">
        <v>100</v>
      </c>
      <c r="B62" s="30" t="s">
        <v>101</v>
      </c>
      <c r="C62" s="31">
        <f t="shared" si="2"/>
        <v>0</v>
      </c>
      <c r="D62" s="31">
        <f>SUMIF([1]INPUT_SPESE!$G:$G,VLOOKUP($A62,[1]MAP_PDC!$A:$B,2,FALSE),[1]INPUT_SPESE!$J:$J)</f>
        <v>0</v>
      </c>
      <c r="E62" s="31">
        <f t="shared" si="3"/>
        <v>0</v>
      </c>
      <c r="F62" s="32">
        <f>SUMIF([1]INPUT_SPESE!$G:$G,VLOOKUP($A62,[1]MAP_PDC!$A:$B,2,FALSE),[1]INPUT_SPESE!$J:$J)+SUMIF([1]INPUT_SPESE!$G:$G,VLOOKUP($A62,[1]MAP_PDC!$A:$B,2,FALSE),[1]INPUT_SPESE!$K:$K)</f>
        <v>0</v>
      </c>
    </row>
    <row r="63" spans="1:6" ht="17" x14ac:dyDescent="0.35">
      <c r="A63" s="26" t="s">
        <v>102</v>
      </c>
      <c r="B63" s="34" t="s">
        <v>103</v>
      </c>
      <c r="C63" s="28">
        <f t="shared" si="2"/>
        <v>0</v>
      </c>
      <c r="D63" s="28">
        <f>SUM(D64:D67)</f>
        <v>0</v>
      </c>
      <c r="E63" s="28">
        <f t="shared" si="3"/>
        <v>0</v>
      </c>
      <c r="F63" s="28">
        <f>SUM(F64:F67)</f>
        <v>0</v>
      </c>
    </row>
    <row r="64" spans="1:6" ht="17" x14ac:dyDescent="0.35">
      <c r="A64" s="29" t="s">
        <v>104</v>
      </c>
      <c r="B64" s="30" t="s">
        <v>105</v>
      </c>
      <c r="C64" s="31">
        <f t="shared" si="2"/>
        <v>0</v>
      </c>
      <c r="D64" s="31">
        <f>SUMIF([1]INPUT_SPESE!$G:$G,VLOOKUP($A64,[1]MAP_PDC!$A:$B,2,FALSE),[1]INPUT_SPESE!$J:$J)</f>
        <v>0</v>
      </c>
      <c r="E64" s="31">
        <f t="shared" si="3"/>
        <v>0</v>
      </c>
      <c r="F64" s="32">
        <f>SUMIF([1]INPUT_SPESE!$G:$G,VLOOKUP($A64,[1]MAP_PDC!$A:$B,2,FALSE),[1]INPUT_SPESE!$J:$J)+SUMIF([1]INPUT_SPESE!$G:$G,VLOOKUP($A64,[1]MAP_PDC!$A:$B,2,FALSE),[1]INPUT_SPESE!$K:$K)</f>
        <v>0</v>
      </c>
    </row>
    <row r="65" spans="1:6" ht="17" x14ac:dyDescent="0.35">
      <c r="A65" s="29" t="s">
        <v>106</v>
      </c>
      <c r="B65" s="51" t="s">
        <v>107</v>
      </c>
      <c r="C65" s="31">
        <f t="shared" si="2"/>
        <v>0</v>
      </c>
      <c r="D65" s="31">
        <f>SUMIF([1]INPUT_SPESE!$G:$G,VLOOKUP($A65,[1]MAP_PDC!$A:$B,2,FALSE),[1]INPUT_SPESE!$J:$J)</f>
        <v>0</v>
      </c>
      <c r="E65" s="31">
        <f t="shared" si="3"/>
        <v>0</v>
      </c>
      <c r="F65" s="32">
        <f>SUMIF([1]INPUT_SPESE!$G:$G,VLOOKUP($A65,[1]MAP_PDC!$A:$B,2,FALSE),[1]INPUT_SPESE!$J:$J)+SUMIF([1]INPUT_SPESE!$G:$G,VLOOKUP($A65,[1]MAP_PDC!$A:$B,2,FALSE),[1]INPUT_SPESE!$K:$K)</f>
        <v>0</v>
      </c>
    </row>
    <row r="66" spans="1:6" ht="17" x14ac:dyDescent="0.35">
      <c r="A66" s="29" t="s">
        <v>108</v>
      </c>
      <c r="B66" s="30" t="s">
        <v>109</v>
      </c>
      <c r="C66" s="31">
        <f t="shared" si="2"/>
        <v>0</v>
      </c>
      <c r="D66" s="31">
        <f>SUMIF([1]INPUT_SPESE!$G:$G,VLOOKUP($A66,[1]MAP_PDC!$A:$B,2,FALSE),[1]INPUT_SPESE!$J:$J)</f>
        <v>0</v>
      </c>
      <c r="E66" s="31">
        <f t="shared" si="3"/>
        <v>0</v>
      </c>
      <c r="F66" s="32">
        <f>SUMIF([1]INPUT_SPESE!$G:$G,VLOOKUP($A66,[1]MAP_PDC!$A:$B,2,FALSE),[1]INPUT_SPESE!$J:$J)+SUMIF([1]INPUT_SPESE!$G:$G,VLOOKUP($A66,[1]MAP_PDC!$A:$B,2,FALSE),[1]INPUT_SPESE!$K:$K)</f>
        <v>0</v>
      </c>
    </row>
    <row r="67" spans="1:6" ht="17" x14ac:dyDescent="0.35">
      <c r="A67" s="29" t="s">
        <v>110</v>
      </c>
      <c r="B67" s="30" t="s">
        <v>111</v>
      </c>
      <c r="C67" s="31">
        <f t="shared" si="2"/>
        <v>0</v>
      </c>
      <c r="D67" s="31">
        <f>SUMIF([1]INPUT_SPESE!$G:$G,VLOOKUP($A67,[1]MAP_PDC!$A:$B,2,FALSE),[1]INPUT_SPESE!$J:$J)</f>
        <v>0</v>
      </c>
      <c r="E67" s="31">
        <f t="shared" si="3"/>
        <v>0</v>
      </c>
      <c r="F67" s="32">
        <f>SUMIF([1]INPUT_SPESE!$G:$G,VLOOKUP($A67,[1]MAP_PDC!$A:$B,2,FALSE),[1]INPUT_SPESE!$J:$J)+SUMIF([1]INPUT_SPESE!$G:$G,VLOOKUP($A67,[1]MAP_PDC!$A:$B,2,FALSE),[1]INPUT_SPESE!$K:$K)</f>
        <v>0</v>
      </c>
    </row>
    <row r="68" spans="1:6" ht="17" x14ac:dyDescent="0.35">
      <c r="A68" s="26" t="s">
        <v>112</v>
      </c>
      <c r="B68" s="34" t="s">
        <v>113</v>
      </c>
      <c r="C68" s="28">
        <f t="shared" si="2"/>
        <v>0</v>
      </c>
      <c r="D68" s="28">
        <f>SUMIF([1]INPUT_SPESE!$G:$G,VLOOKUP($A68,[1]MAP_PDC!$A:$B,2,FALSE),[1]INPUT_SPESE!$J:$J)</f>
        <v>0</v>
      </c>
      <c r="E68" s="28">
        <f t="shared" si="3"/>
        <v>0</v>
      </c>
      <c r="F68" s="28">
        <f>SUMIF([1]INPUT_SPESE!$G:$G,VLOOKUP($A68,[1]MAP_PDC!$A:$B,2,FALSE),[1]INPUT_SPESE!$J:$J)+SUMIF([1]INPUT_SPESE!$G:$G,VLOOKUP($A68,[1]MAP_PDC!$A:$B,2,FALSE),[1]INPUT_SPESE!$K:$K)</f>
        <v>0</v>
      </c>
    </row>
    <row r="69" spans="1:6" ht="17" x14ac:dyDescent="0.35">
      <c r="A69" s="26" t="s">
        <v>114</v>
      </c>
      <c r="B69" s="34" t="s">
        <v>115</v>
      </c>
      <c r="C69" s="28">
        <f t="shared" si="2"/>
        <v>0</v>
      </c>
      <c r="D69" s="28">
        <f>SUMIF([1]INPUT_SPESE!$G:$G,VLOOKUP($A69,[1]MAP_PDC!$A:$B,2,FALSE),[1]INPUT_SPESE!$J:$J)</f>
        <v>0</v>
      </c>
      <c r="E69" s="28">
        <f t="shared" si="3"/>
        <v>0</v>
      </c>
      <c r="F69" s="28">
        <f>SUMIF([1]INPUT_SPESE!$G:$G,VLOOKUP($A69,[1]MAP_PDC!$A:$B,2,FALSE),[1]INPUT_SPESE!$J:$J)+SUMIF([1]INPUT_SPESE!$G:$G,VLOOKUP($A69,[1]MAP_PDC!$A:$B,2,FALSE),[1]INPUT_SPESE!$K:$K)</f>
        <v>0</v>
      </c>
    </row>
    <row r="70" spans="1:6" ht="17" x14ac:dyDescent="0.35">
      <c r="A70" s="26" t="s">
        <v>116</v>
      </c>
      <c r="B70" s="34" t="s">
        <v>117</v>
      </c>
      <c r="C70" s="28">
        <f t="shared" si="2"/>
        <v>500</v>
      </c>
      <c r="D70" s="28">
        <f>SUM(D71:D72)</f>
        <v>0</v>
      </c>
      <c r="E70" s="28">
        <f t="shared" si="3"/>
        <v>500</v>
      </c>
      <c r="F70" s="28">
        <f>SUM(F71:F72)</f>
        <v>500</v>
      </c>
    </row>
    <row r="71" spans="1:6" ht="17" x14ac:dyDescent="0.35">
      <c r="A71" s="29" t="s">
        <v>118</v>
      </c>
      <c r="B71" s="30" t="s">
        <v>119</v>
      </c>
      <c r="C71" s="31">
        <f t="shared" si="2"/>
        <v>500</v>
      </c>
      <c r="D71" s="31">
        <f>SUMIF([1]INPUT_SPESE!$G:$G,VLOOKUP($A71,[1]MAP_PDC!$A:$B,2,FALSE),[1]INPUT_SPESE!$J:$J)</f>
        <v>0</v>
      </c>
      <c r="E71" s="31">
        <f t="shared" si="3"/>
        <v>500</v>
      </c>
      <c r="F71" s="32">
        <f>SUMIF([1]INPUT_SPESE!$G:$G,VLOOKUP($A71,[1]MAP_PDC!$A:$B,2,FALSE),[1]INPUT_SPESE!$J:$J)+SUMIF([1]INPUT_SPESE!$G:$G,VLOOKUP($A71,[1]MAP_PDC!$A:$B,2,FALSE),[1]INPUT_SPESE!$K:$K)</f>
        <v>500</v>
      </c>
    </row>
    <row r="72" spans="1:6" ht="17" x14ac:dyDescent="0.35">
      <c r="A72" s="36" t="s">
        <v>120</v>
      </c>
      <c r="B72" s="37" t="s">
        <v>121</v>
      </c>
      <c r="C72" s="31">
        <f t="shared" si="2"/>
        <v>0</v>
      </c>
      <c r="D72" s="31">
        <f>SUMIF([1]INPUT_SPESE!$G:$G,VLOOKUP($A72,[1]MAP_PDC!$A:$B,2,FALSE),[1]INPUT_SPESE!$J:$J)</f>
        <v>0</v>
      </c>
      <c r="E72" s="31">
        <f t="shared" si="3"/>
        <v>0</v>
      </c>
      <c r="F72" s="32">
        <f>SUMIF([1]INPUT_SPESE!$G:$G,VLOOKUP($A72,[1]MAP_PDC!$A:$B,2,FALSE),[1]INPUT_SPESE!$J:$J)+SUMIF([1]INPUT_SPESE!$G:$G,VLOOKUP($A72,[1]MAP_PDC!$A:$B,2,FALSE),[1]INPUT_SPESE!$K:$K)</f>
        <v>0</v>
      </c>
    </row>
    <row r="73" spans="1:6" ht="17" x14ac:dyDescent="0.35">
      <c r="A73" s="26"/>
      <c r="B73" s="38" t="s">
        <v>122</v>
      </c>
      <c r="C73" s="39"/>
      <c r="D73" s="39"/>
      <c r="E73" s="39"/>
      <c r="F73" s="39"/>
    </row>
    <row r="74" spans="1:6" ht="16" thickBot="1" x14ac:dyDescent="0.4">
      <c r="A74" s="48" t="s">
        <v>123</v>
      </c>
      <c r="B74" s="49"/>
      <c r="C74" s="52">
        <f>F74</f>
        <v>438227.05</v>
      </c>
      <c r="D74" s="53">
        <f>+D48+D57+D63+D68+D69+D70+D73</f>
        <v>326478.08000000002</v>
      </c>
      <c r="E74" s="52">
        <f>F74-D74</f>
        <v>111748.96999999997</v>
      </c>
      <c r="F74" s="53">
        <f>+F48+F57+F63+F68+F69+F70+F73</f>
        <v>438227.05</v>
      </c>
    </row>
    <row r="75" spans="1:6" ht="16.5" thickTop="1" thickBot="1" x14ac:dyDescent="0.4">
      <c r="A75" s="43" t="s">
        <v>124</v>
      </c>
      <c r="B75" s="44"/>
      <c r="C75" s="54"/>
      <c r="D75" s="54"/>
      <c r="E75" s="55"/>
      <c r="F75" s="47"/>
    </row>
    <row r="76" spans="1:6" ht="18" thickTop="1" thickBot="1" x14ac:dyDescent="0.4">
      <c r="A76" s="56"/>
      <c r="B76" s="57"/>
      <c r="C76" s="58"/>
      <c r="D76" s="58"/>
      <c r="E76" s="58"/>
      <c r="F76" s="58"/>
    </row>
    <row r="77" spans="1:6" ht="18" thickTop="1" thickBot="1" x14ac:dyDescent="0.4">
      <c r="A77" s="59"/>
      <c r="B77" s="60" t="s">
        <v>125</v>
      </c>
      <c r="C77" s="45">
        <f>F77</f>
        <v>11021.570000000007</v>
      </c>
      <c r="D77" s="46">
        <f>+D45-D74</f>
        <v>116170.53999999998</v>
      </c>
      <c r="E77" s="61" t="s">
        <v>126</v>
      </c>
      <c r="F77" s="46">
        <f>+F45-F74</f>
        <v>11021.570000000007</v>
      </c>
    </row>
    <row r="78" spans="1:6" ht="18" thickTop="1" thickBot="1" x14ac:dyDescent="0.4">
      <c r="A78" s="59"/>
      <c r="B78" s="62" t="s">
        <v>127</v>
      </c>
      <c r="C78" s="50">
        <f>F78</f>
        <v>0</v>
      </c>
      <c r="D78" s="50"/>
      <c r="E78" s="63" t="s">
        <v>126</v>
      </c>
      <c r="F78" s="50"/>
    </row>
    <row r="79" spans="1:6" ht="18" thickTop="1" thickBot="1" x14ac:dyDescent="0.4">
      <c r="A79" s="64"/>
      <c r="B79" s="62" t="s">
        <v>128</v>
      </c>
      <c r="C79" s="65">
        <f>IF(C77&lt;0,-C77,0)</f>
        <v>0</v>
      </c>
      <c r="D79" s="65">
        <f>IF(D77&lt;0,-D77,0)</f>
        <v>0</v>
      </c>
      <c r="E79" s="65">
        <f>IF(E77&lt;0,-E77,0)</f>
        <v>0</v>
      </c>
      <c r="F79" s="65">
        <f>IF(F77&lt;0,-F77,0)</f>
        <v>0</v>
      </c>
    </row>
    <row r="80" spans="1:6" ht="15" thickTop="1" x14ac:dyDescent="0.35"/>
    <row r="81" spans="1:6" x14ac:dyDescent="0.35">
      <c r="A81" s="66" t="s">
        <v>129</v>
      </c>
      <c r="B81" s="67"/>
      <c r="C81" s="67"/>
      <c r="D81" s="67"/>
      <c r="E81" s="67"/>
      <c r="F81" s="68"/>
    </row>
    <row r="82" spans="1:6" x14ac:dyDescent="0.35">
      <c r="A82" s="69" t="s">
        <v>130</v>
      </c>
      <c r="B82" s="67"/>
      <c r="C82" s="67"/>
      <c r="D82" s="67"/>
      <c r="E82" s="67"/>
      <c r="F82" s="68"/>
    </row>
    <row r="86" spans="1:6" x14ac:dyDescent="0.35">
      <c r="D86" s="70" t="s">
        <v>131</v>
      </c>
    </row>
    <row r="87" spans="1:6" x14ac:dyDescent="0.35">
      <c r="D87" s="70" t="s">
        <v>132</v>
      </c>
    </row>
  </sheetData>
  <mergeCells count="14">
    <mergeCell ref="A81:F81"/>
    <mergeCell ref="A82:F82"/>
    <mergeCell ref="A43:B43"/>
    <mergeCell ref="A44:B44"/>
    <mergeCell ref="A45:B45"/>
    <mergeCell ref="A46:B46"/>
    <mergeCell ref="A74:B74"/>
    <mergeCell ref="A75:B75"/>
    <mergeCell ref="A1:F1"/>
    <mergeCell ref="A2:F2"/>
    <mergeCell ref="A4:F4"/>
    <mergeCell ref="A6:A8"/>
    <mergeCell ref="B6:B8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2015-06-05T18:19:34Z</dcterms:created>
  <dcterms:modified xsi:type="dcterms:W3CDTF">2026-02-23T12:43:27Z</dcterms:modified>
</cp:coreProperties>
</file>