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.mena\Desktop\PUBBLICARE\"/>
    </mc:Choice>
  </mc:AlternateContent>
  <xr:revisionPtr revIDLastSave="0" documentId="13_ncr:1_{0A61D3A6-C2A0-4011-9297-5FED5035DC12}" xr6:coauthVersionLast="47" xr6:coauthVersionMax="47" xr10:uidLastSave="{00000000-0000-0000-0000-000000000000}"/>
  <bookViews>
    <workbookView xWindow="3930" yWindow="300" windowWidth="21570" windowHeight="15270" xr2:uid="{00000000-000D-0000-FFFF-FFFF00000000}"/>
  </bookViews>
  <sheets>
    <sheet name="4 trimestre 2025" sheetId="3" r:id="rId1"/>
  </sheets>
  <definedNames>
    <definedName name="_xlnm.Print_Area" localSheetId="0">'4 trimestre 2025'!$A$4:$L$24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9" i="3" l="1"/>
  <c r="J19" i="3" s="1"/>
  <c r="H17" i="3"/>
  <c r="J17" i="3"/>
  <c r="H16" i="3"/>
  <c r="J16" i="3" s="1"/>
  <c r="L16" i="3" s="1"/>
  <c r="H15" i="3"/>
  <c r="J15" i="3" s="1"/>
  <c r="L15" i="3" s="1"/>
  <c r="H21" i="3"/>
  <c r="J21" i="3" s="1"/>
  <c r="H18" i="3"/>
  <c r="J18" i="3" s="1"/>
  <c r="L18" i="3" s="1"/>
  <c r="C22" i="3"/>
  <c r="K22" i="3"/>
  <c r="I22" i="3"/>
  <c r="E21" i="3"/>
  <c r="G21" i="3" s="1"/>
  <c r="E19" i="3"/>
  <c r="G19" i="3" s="1"/>
  <c r="E17" i="3"/>
  <c r="G17" i="3" s="1"/>
  <c r="J20" i="3"/>
  <c r="E20" i="3"/>
  <c r="G20" i="3"/>
  <c r="L20" i="3" s="1"/>
  <c r="E18" i="3"/>
  <c r="G18" i="3" s="1"/>
  <c r="E16" i="3"/>
  <c r="G16" i="3" s="1"/>
  <c r="E15" i="3"/>
  <c r="G15" i="3" s="1"/>
  <c r="L19" i="3" l="1"/>
  <c r="L17" i="3"/>
  <c r="L21" i="3"/>
  <c r="G22" i="3"/>
  <c r="J22" i="3"/>
  <c r="H22" i="3"/>
  <c r="L22" i="3" l="1"/>
</calcChain>
</file>

<file path=xl/sharedStrings.xml><?xml version="1.0" encoding="utf-8"?>
<sst xmlns="http://schemas.openxmlformats.org/spreadsheetml/2006/main" count="40" uniqueCount="35">
  <si>
    <t>ALTRI IMPEGNI INERENTI AL MANDATO</t>
  </si>
  <si>
    <t>E PER MISSIONI</t>
  </si>
  <si>
    <t>Rimborso spese viaggio</t>
  </si>
  <si>
    <t>km</t>
  </si>
  <si>
    <t>IMPORTO</t>
  </si>
  <si>
    <t>ALL'UFFICIO DI PRESIDENZA ED ALLE COMMISSIONI</t>
  </si>
  <si>
    <t>Km</t>
  </si>
  <si>
    <t>Liquidazione rimborso spese viaggi e missioni ai componenti la Giunta Esecutiva</t>
  </si>
  <si>
    <t>LA GIUNTA ESECUTIVA, ALL'ASSEMBLEA,</t>
  </si>
  <si>
    <t>RIMBORSO
SPESE VIVE</t>
  </si>
  <si>
    <t>VIAGGI EFFETTUATI PER PARTECIPARE</t>
  </si>
  <si>
    <t>VIAGGI EFFETTUATI PER</t>
  </si>
  <si>
    <t xml:space="preserve">COGNOME </t>
  </si>
  <si>
    <t>NOME</t>
  </si>
  <si>
    <t>T O T A L I</t>
  </si>
  <si>
    <t>TOTALE</t>
  </si>
  <si>
    <t>N.
Presenze</t>
  </si>
  <si>
    <t>1/5 BENZINA</t>
  </si>
  <si>
    <t>-</t>
  </si>
  <si>
    <t>Farisè</t>
  </si>
  <si>
    <t>Cristian</t>
  </si>
  <si>
    <t>Pendoli</t>
  </si>
  <si>
    <t>Mirco</t>
  </si>
  <si>
    <t>Dellanoce</t>
  </si>
  <si>
    <t>Enrico</t>
  </si>
  <si>
    <t>Attestazione distanze chilometriche aci</t>
  </si>
  <si>
    <t xml:space="preserve">Tomasi </t>
  </si>
  <si>
    <t>Corrado</t>
  </si>
  <si>
    <t xml:space="preserve">Bernardi </t>
  </si>
  <si>
    <t>Giovan Battista</t>
  </si>
  <si>
    <t xml:space="preserve">Ghirardi </t>
  </si>
  <si>
    <t>Giovanni</t>
  </si>
  <si>
    <t>Ziliani</t>
  </si>
  <si>
    <t>Priscilla</t>
  </si>
  <si>
    <r>
      <t>4a</t>
    </r>
    <r>
      <rPr>
        <b/>
        <sz val="13"/>
        <rFont val="Arial"/>
        <family val="2"/>
      </rPr>
      <t xml:space="preserve"> liquidazione trimestrale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</si>
</sst>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L.&quot;\ #,##0;\-&quot;L.&quot;\ #,##0"/>
    <numFmt numFmtId="165" formatCode="[$€-2]\ #,##0.00;\-[$€-2]\ #,##0.00"/>
    <numFmt numFmtId="166" formatCode="[$€-2]\ #,##0.000;\-[$€-2]\ #,##0.000"/>
    <numFmt numFmtId="167" formatCode="[$€]\ #,##0;[Red]\-[$€]\ #,##0"/>
    <numFmt numFmtId="168" formatCode="_-[$€-2]\ * #,##0.00_-;\-[$€-2]\ * #,##0.00_-;_-[$€-2]\ * &quot;-&quot;??_-;_-@_-"/>
  </numFmts>
  <fonts count="11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.5"/>
      <name val="Arial"/>
      <family val="2"/>
    </font>
    <font>
      <sz val="13"/>
      <name val="Arial"/>
      <family val="2"/>
    </font>
    <font>
      <b/>
      <vertAlign val="superscript"/>
      <sz val="13"/>
      <name val="Arial"/>
      <family val="2"/>
    </font>
    <font>
      <b/>
      <sz val="13"/>
      <name val="Arial"/>
      <family val="2"/>
    </font>
    <font>
      <sz val="10.5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Continuous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right"/>
    </xf>
    <xf numFmtId="164" fontId="2" fillId="0" borderId="0" xfId="0" applyNumberFormat="1" applyFont="1" applyBorder="1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0" fontId="2" fillId="0" borderId="6" xfId="0" applyFont="1" applyBorder="1"/>
    <xf numFmtId="0" fontId="3" fillId="0" borderId="6" xfId="0" applyFont="1" applyBorder="1" applyAlignment="1"/>
    <xf numFmtId="0" fontId="2" fillId="0" borderId="7" xfId="0" applyFont="1" applyBorder="1"/>
    <xf numFmtId="0" fontId="2" fillId="0" borderId="6" xfId="0" applyFont="1" applyBorder="1" applyAlignment="1"/>
    <xf numFmtId="164" fontId="2" fillId="0" borderId="6" xfId="0" applyNumberFormat="1" applyFont="1" applyBorder="1"/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3" fillId="0" borderId="9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 vertical="center"/>
    </xf>
    <xf numFmtId="168" fontId="5" fillId="2" borderId="2" xfId="0" applyNumberFormat="1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8" fontId="5" fillId="2" borderId="4" xfId="0" applyNumberFormat="1" applyFont="1" applyFill="1" applyBorder="1" applyAlignment="1">
      <alignment horizontal="left" vertical="center"/>
    </xf>
    <xf numFmtId="168" fontId="5" fillId="2" borderId="10" xfId="0" applyNumberFormat="1" applyFont="1" applyFill="1" applyBorder="1" applyAlignment="1">
      <alignment horizontal="left" vertical="center"/>
    </xf>
    <xf numFmtId="0" fontId="2" fillId="0" borderId="17" xfId="0" applyFont="1" applyBorder="1"/>
    <xf numFmtId="166" fontId="2" fillId="0" borderId="19" xfId="0" applyNumberFormat="1" applyFont="1" applyFill="1" applyBorder="1" applyAlignment="1">
      <alignment horizontal="right" vertical="center"/>
    </xf>
    <xf numFmtId="165" fontId="2" fillId="0" borderId="2" xfId="0" applyNumberFormat="1" applyFont="1" applyFill="1" applyBorder="1" applyAlignment="1">
      <alignment horizontal="right" vertical="center"/>
    </xf>
    <xf numFmtId="165" fontId="2" fillId="0" borderId="4" xfId="0" applyNumberFormat="1" applyFont="1" applyFill="1" applyBorder="1" applyAlignment="1">
      <alignment horizontal="right" vertical="center"/>
    </xf>
    <xf numFmtId="165" fontId="2" fillId="0" borderId="1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168" fontId="3" fillId="0" borderId="10" xfId="0" applyNumberFormat="1" applyFont="1" applyFill="1" applyBorder="1" applyAlignment="1">
      <alignment horizontal="left" vertical="center"/>
    </xf>
    <xf numFmtId="3" fontId="2" fillId="0" borderId="2" xfId="0" applyNumberFormat="1" applyFont="1" applyFill="1" applyBorder="1" applyAlignment="1">
      <alignment horizontal="center" vertical="center"/>
    </xf>
    <xf numFmtId="168" fontId="3" fillId="0" borderId="7" xfId="0" applyNumberFormat="1" applyFont="1" applyFill="1" applyBorder="1" applyAlignment="1">
      <alignment horizontal="left" vertical="center"/>
    </xf>
    <xf numFmtId="3" fontId="2" fillId="0" borderId="4" xfId="0" applyNumberFormat="1" applyFont="1" applyFill="1" applyBorder="1" applyAlignment="1">
      <alignment horizontal="center" vertical="center"/>
    </xf>
    <xf numFmtId="168" fontId="3" fillId="0" borderId="2" xfId="0" applyNumberFormat="1" applyFont="1" applyFill="1" applyBorder="1" applyAlignment="1">
      <alignment horizontal="left" vertical="center"/>
    </xf>
    <xf numFmtId="3" fontId="2" fillId="0" borderId="13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68" fontId="3" fillId="0" borderId="4" xfId="0" applyNumberFormat="1" applyFont="1" applyFill="1" applyBorder="1" applyAlignment="1">
      <alignment horizontal="left" vertical="center"/>
    </xf>
    <xf numFmtId="168" fontId="3" fillId="0" borderId="2" xfId="0" quotePrefix="1" applyNumberFormat="1" applyFont="1" applyFill="1" applyBorder="1" applyAlignment="1">
      <alignment horizontal="left" vertical="center"/>
    </xf>
    <xf numFmtId="168" fontId="3" fillId="0" borderId="20" xfId="0" applyNumberFormat="1" applyFont="1" applyFill="1" applyBorder="1" applyAlignment="1">
      <alignment horizontal="left" vertical="center"/>
    </xf>
    <xf numFmtId="3" fontId="2" fillId="0" borderId="19" xfId="0" applyNumberFormat="1" applyFont="1" applyFill="1" applyBorder="1" applyAlignment="1">
      <alignment horizontal="center" vertical="center"/>
    </xf>
    <xf numFmtId="168" fontId="3" fillId="0" borderId="18" xfId="0" applyNumberFormat="1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 wrapText="1"/>
    </xf>
    <xf numFmtId="168" fontId="3" fillId="0" borderId="28" xfId="0" applyNumberFormat="1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7" xfId="0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5" fontId="3" fillId="2" borderId="2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8" xfId="0" applyFill="1" applyBorder="1"/>
    <xf numFmtId="0" fontId="0" fillId="2" borderId="17" xfId="0" applyFill="1" applyBorder="1"/>
    <xf numFmtId="0" fontId="2" fillId="0" borderId="0" xfId="0" applyFont="1" applyBorder="1" applyAlignment="1">
      <alignment horizontal="right"/>
    </xf>
    <xf numFmtId="0" fontId="6" fillId="0" borderId="19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2" borderId="19" xfId="0" applyFont="1" applyFill="1" applyBorder="1" applyAlignment="1">
      <alignment horizontal="center" vertical="center"/>
    </xf>
    <xf numFmtId="0" fontId="0" fillId="2" borderId="23" xfId="0" applyFill="1" applyBorder="1"/>
    <xf numFmtId="0" fontId="0" fillId="2" borderId="24" xfId="0" applyFill="1" applyBorder="1"/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165" fontId="3" fillId="2" borderId="25" xfId="0" applyNumberFormat="1" applyFont="1" applyFill="1" applyBorder="1" applyAlignment="1">
      <alignment horizontal="center" vertical="center" wrapText="1"/>
    </xf>
    <xf numFmtId="165" fontId="3" fillId="2" borderId="26" xfId="0" applyNumberFormat="1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tabSelected="1" zoomScaleNormal="100" workbookViewId="0">
      <selection activeCell="F35" sqref="F35"/>
    </sheetView>
  </sheetViews>
  <sheetFormatPr defaultRowHeight="12.75" x14ac:dyDescent="0.2"/>
  <cols>
    <col min="1" max="1" width="12.85546875" style="1" customWidth="1"/>
    <col min="2" max="2" width="17.140625" style="1" customWidth="1"/>
    <col min="3" max="6" width="10.7109375" style="1" customWidth="1"/>
    <col min="7" max="7" width="12.28515625" style="1" customWidth="1"/>
    <col min="8" max="8" width="10.7109375" style="1" customWidth="1"/>
    <col min="9" max="9" width="11.85546875" style="1" bestFit="1" customWidth="1"/>
    <col min="10" max="10" width="16.42578125" style="1" bestFit="1" customWidth="1"/>
    <col min="11" max="11" width="13.28515625" style="1" bestFit="1" customWidth="1"/>
    <col min="12" max="12" width="16.42578125" style="1" bestFit="1" customWidth="1"/>
    <col min="13" max="13" width="7.140625" style="1" customWidth="1"/>
    <col min="14" max="16384" width="9.140625" style="1"/>
  </cols>
  <sheetData>
    <row r="1" spans="1:13" x14ac:dyDescent="0.2">
      <c r="J1" s="76"/>
      <c r="K1" s="76"/>
      <c r="L1" s="76"/>
    </row>
    <row r="2" spans="1:13" x14ac:dyDescent="0.2">
      <c r="J2" s="8"/>
      <c r="K2" s="76"/>
      <c r="L2" s="76"/>
    </row>
    <row r="3" spans="1:13" ht="13.5" thickBot="1" x14ac:dyDescent="0.25"/>
    <row r="4" spans="1:13" s="11" customFormat="1" ht="16.5" x14ac:dyDescent="0.25">
      <c r="A4" s="77" t="s">
        <v>7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9"/>
    </row>
    <row r="5" spans="1:13" s="11" customFormat="1" ht="16.5" x14ac:dyDescent="0.25">
      <c r="A5" s="18"/>
      <c r="L5" s="19"/>
    </row>
    <row r="6" spans="1:13" s="11" customFormat="1" ht="19.5" x14ac:dyDescent="0.25">
      <c r="A6" s="80" t="s">
        <v>34</v>
      </c>
      <c r="B6" s="81"/>
      <c r="C6" s="82"/>
      <c r="D6" s="82"/>
      <c r="E6" s="82"/>
      <c r="F6" s="82"/>
      <c r="G6" s="82"/>
      <c r="H6" s="82"/>
      <c r="I6" s="82"/>
      <c r="J6" s="82"/>
      <c r="K6" s="82"/>
      <c r="L6" s="83"/>
    </row>
    <row r="7" spans="1:13" x14ac:dyDescent="0.2">
      <c r="A7" s="20"/>
      <c r="B7" s="2"/>
      <c r="C7" s="2"/>
      <c r="D7" s="2"/>
      <c r="E7" s="2"/>
      <c r="F7" s="2"/>
      <c r="G7" s="2"/>
      <c r="H7" s="2"/>
      <c r="I7" s="2"/>
      <c r="J7" s="2"/>
      <c r="K7" s="2"/>
      <c r="L7" s="21"/>
    </row>
    <row r="8" spans="1:13" x14ac:dyDescent="0.2">
      <c r="A8" s="22"/>
      <c r="C8" s="2"/>
      <c r="D8" s="2"/>
      <c r="F8" s="2"/>
      <c r="G8" s="2"/>
      <c r="H8" s="2"/>
      <c r="I8" s="2"/>
      <c r="J8" s="2"/>
      <c r="K8" s="2"/>
      <c r="L8" s="21"/>
    </row>
    <row r="9" spans="1:13" ht="13.5" thickBot="1" x14ac:dyDescent="0.25">
      <c r="A9" s="23"/>
      <c r="B9" s="3"/>
      <c r="C9" s="4"/>
      <c r="D9" s="4"/>
      <c r="E9" s="3"/>
      <c r="F9" s="3"/>
      <c r="K9" s="2"/>
      <c r="L9" s="24"/>
    </row>
    <row r="10" spans="1:13" x14ac:dyDescent="0.2">
      <c r="A10" s="25"/>
      <c r="B10" s="9"/>
      <c r="C10" s="84" t="s">
        <v>10</v>
      </c>
      <c r="D10" s="85"/>
      <c r="E10" s="85"/>
      <c r="F10" s="85"/>
      <c r="G10" s="86"/>
      <c r="H10" s="84" t="s">
        <v>11</v>
      </c>
      <c r="I10" s="87"/>
      <c r="J10" s="87"/>
      <c r="K10" s="88"/>
      <c r="L10" s="24"/>
    </row>
    <row r="11" spans="1:13" x14ac:dyDescent="0.2">
      <c r="A11" s="26"/>
      <c r="B11" s="6"/>
      <c r="C11" s="62" t="s">
        <v>8</v>
      </c>
      <c r="D11" s="63"/>
      <c r="E11" s="63"/>
      <c r="F11" s="63"/>
      <c r="G11" s="64"/>
      <c r="H11" s="62" t="s">
        <v>0</v>
      </c>
      <c r="I11" s="65"/>
      <c r="J11" s="65"/>
      <c r="K11" s="66"/>
      <c r="L11" s="24"/>
    </row>
    <row r="12" spans="1:13" ht="13.5" thickBot="1" x14ac:dyDescent="0.25">
      <c r="A12" s="22"/>
      <c r="C12" s="73" t="s">
        <v>5</v>
      </c>
      <c r="D12" s="74"/>
      <c r="E12" s="74"/>
      <c r="F12" s="74"/>
      <c r="G12" s="75"/>
      <c r="H12" s="62" t="s">
        <v>1</v>
      </c>
      <c r="I12" s="65"/>
      <c r="J12" s="65"/>
      <c r="K12" s="66"/>
      <c r="L12" s="27"/>
    </row>
    <row r="13" spans="1:13" s="10" customFormat="1" x14ac:dyDescent="0.2">
      <c r="A13" s="84" t="s">
        <v>12</v>
      </c>
      <c r="B13" s="101" t="s">
        <v>13</v>
      </c>
      <c r="C13" s="94" t="s">
        <v>3</v>
      </c>
      <c r="D13" s="67" t="s">
        <v>17</v>
      </c>
      <c r="E13" s="67" t="s">
        <v>4</v>
      </c>
      <c r="F13" s="71" t="s">
        <v>16</v>
      </c>
      <c r="G13" s="92" t="s">
        <v>4</v>
      </c>
      <c r="H13" s="94" t="s">
        <v>2</v>
      </c>
      <c r="I13" s="95"/>
      <c r="J13" s="96"/>
      <c r="K13" s="97" t="s">
        <v>9</v>
      </c>
      <c r="L13" s="99" t="s">
        <v>15</v>
      </c>
      <c r="M13" s="1"/>
    </row>
    <row r="14" spans="1:13" s="10" customFormat="1" ht="13.5" thickBot="1" x14ac:dyDescent="0.25">
      <c r="A14" s="62"/>
      <c r="B14" s="102"/>
      <c r="C14" s="103"/>
      <c r="D14" s="68"/>
      <c r="E14" s="68"/>
      <c r="F14" s="72"/>
      <c r="G14" s="93"/>
      <c r="H14" s="37" t="s">
        <v>6</v>
      </c>
      <c r="I14" s="13" t="s">
        <v>17</v>
      </c>
      <c r="J14" s="38" t="s">
        <v>4</v>
      </c>
      <c r="K14" s="98"/>
      <c r="L14" s="100"/>
      <c r="M14" s="1"/>
    </row>
    <row r="15" spans="1:13" ht="13.5" thickBot="1" x14ac:dyDescent="0.25">
      <c r="A15" s="61" t="s">
        <v>26</v>
      </c>
      <c r="B15" s="59" t="s">
        <v>27</v>
      </c>
      <c r="C15" s="15">
        <v>97</v>
      </c>
      <c r="D15" s="42">
        <v>0.34100000000000003</v>
      </c>
      <c r="E15" s="43">
        <f>C15*D15</f>
        <v>33.077000000000005</v>
      </c>
      <c r="F15" s="46">
        <v>10</v>
      </c>
      <c r="G15" s="47">
        <f>E15*F15</f>
        <v>330.77000000000004</v>
      </c>
      <c r="H15" s="57">
        <f>19+19+97+97+323+123+97+28+123+97+123+97+6+6</f>
        <v>1255</v>
      </c>
      <c r="I15" s="42">
        <v>0.34100000000000003</v>
      </c>
      <c r="J15" s="51">
        <f t="shared" ref="J15:J20" si="0">SUM(H15*I15)</f>
        <v>427.95500000000004</v>
      </c>
      <c r="K15" s="51"/>
      <c r="L15" s="60">
        <f t="shared" ref="L15:L21" si="1">SUM(+J15+G15+K15)</f>
        <v>758.72500000000014</v>
      </c>
    </row>
    <row r="16" spans="1:13" ht="13.5" thickBot="1" x14ac:dyDescent="0.25">
      <c r="A16" s="61" t="s">
        <v>23</v>
      </c>
      <c r="B16" s="59" t="s">
        <v>24</v>
      </c>
      <c r="C16" s="31">
        <v>14</v>
      </c>
      <c r="D16" s="42">
        <v>0.34100000000000003</v>
      </c>
      <c r="E16" s="44">
        <f t="shared" ref="E16:E21" si="2">SUM(C16*D16)</f>
        <v>4.774</v>
      </c>
      <c r="F16" s="48">
        <v>8</v>
      </c>
      <c r="G16" s="49">
        <f t="shared" ref="G16:G21" si="3">SUM(E16*F16)</f>
        <v>38.192</v>
      </c>
      <c r="H16" s="15">
        <f>14+26+20+140+14+60+26+14+222+114+14+104+114</f>
        <v>882</v>
      </c>
      <c r="I16" s="42">
        <v>0.34100000000000003</v>
      </c>
      <c r="J16" s="54">
        <f>SUM(H16*I16)</f>
        <v>300.762</v>
      </c>
      <c r="K16" s="58"/>
      <c r="L16" s="60">
        <f t="shared" si="1"/>
        <v>338.95400000000001</v>
      </c>
    </row>
    <row r="17" spans="1:13" ht="13.5" thickBot="1" x14ac:dyDescent="0.25">
      <c r="A17" s="14" t="s">
        <v>28</v>
      </c>
      <c r="B17" s="30" t="s">
        <v>29</v>
      </c>
      <c r="C17" s="15">
        <v>42</v>
      </c>
      <c r="D17" s="42">
        <v>0.34100000000000003</v>
      </c>
      <c r="E17" s="44">
        <f t="shared" si="2"/>
        <v>14.322000000000001</v>
      </c>
      <c r="F17" s="50">
        <v>9</v>
      </c>
      <c r="G17" s="51">
        <f t="shared" si="3"/>
        <v>128.898</v>
      </c>
      <c r="H17" s="31">
        <f>40+40+40+40+30+40+40+30+40+30+272</f>
        <v>642</v>
      </c>
      <c r="I17" s="42">
        <v>0.34100000000000003</v>
      </c>
      <c r="J17" s="54">
        <f t="shared" si="0"/>
        <v>218.92200000000003</v>
      </c>
      <c r="K17" s="55"/>
      <c r="L17" s="60">
        <f t="shared" si="1"/>
        <v>347.82000000000005</v>
      </c>
    </row>
    <row r="18" spans="1:13" ht="13.5" thickBot="1" x14ac:dyDescent="0.25">
      <c r="A18" s="61" t="s">
        <v>19</v>
      </c>
      <c r="B18" s="59" t="s">
        <v>20</v>
      </c>
      <c r="C18" s="31">
        <v>22</v>
      </c>
      <c r="D18" s="42">
        <v>0.34100000000000003</v>
      </c>
      <c r="E18" s="44">
        <f t="shared" si="2"/>
        <v>7.5020000000000007</v>
      </c>
      <c r="F18" s="50">
        <v>10</v>
      </c>
      <c r="G18" s="51">
        <f t="shared" si="3"/>
        <v>75.02000000000001</v>
      </c>
      <c r="H18" s="15">
        <f>22+22+100+22+22+22+40+150+22+22+240+22+22+22+22+22+40+22+22+14+22+22+22+22+150+22+22+22+22+52+150+24+22+50+22+22+22</f>
        <v>1582</v>
      </c>
      <c r="I18" s="42">
        <v>0.34100000000000003</v>
      </c>
      <c r="J18" s="54">
        <f>SUM(H18*I18)</f>
        <v>539.46199999999999</v>
      </c>
      <c r="K18" s="55"/>
      <c r="L18" s="60">
        <f t="shared" si="1"/>
        <v>614.48199999999997</v>
      </c>
    </row>
    <row r="19" spans="1:13" ht="13.5" thickBot="1" x14ac:dyDescent="0.25">
      <c r="A19" s="61" t="s">
        <v>30</v>
      </c>
      <c r="B19" s="59" t="s">
        <v>31</v>
      </c>
      <c r="C19" s="15">
        <v>44</v>
      </c>
      <c r="D19" s="42">
        <v>0.34100000000000003</v>
      </c>
      <c r="E19" s="45">
        <f t="shared" si="2"/>
        <v>15.004000000000001</v>
      </c>
      <c r="F19" s="52">
        <v>9</v>
      </c>
      <c r="G19" s="51">
        <f t="shared" si="3"/>
        <v>135.036</v>
      </c>
      <c r="H19" s="15">
        <f>50+260+66+44+36+44</f>
        <v>500</v>
      </c>
      <c r="I19" s="42">
        <v>0.34100000000000003</v>
      </c>
      <c r="J19" s="54">
        <f t="shared" si="0"/>
        <v>170.5</v>
      </c>
      <c r="K19" s="55"/>
      <c r="L19" s="60">
        <f t="shared" si="1"/>
        <v>305.536</v>
      </c>
    </row>
    <row r="20" spans="1:13" ht="13.5" thickBot="1" x14ac:dyDescent="0.25">
      <c r="A20" s="14" t="s">
        <v>21</v>
      </c>
      <c r="B20" s="30" t="s">
        <v>22</v>
      </c>
      <c r="C20" s="31">
        <v>40</v>
      </c>
      <c r="D20" s="42">
        <v>0.34100000000000003</v>
      </c>
      <c r="E20" s="44">
        <f t="shared" si="2"/>
        <v>13.64</v>
      </c>
      <c r="F20" s="48">
        <v>3</v>
      </c>
      <c r="G20" s="47">
        <f t="shared" si="3"/>
        <v>40.92</v>
      </c>
      <c r="H20" s="46"/>
      <c r="I20" s="42">
        <v>0.34100000000000003</v>
      </c>
      <c r="J20" s="54">
        <f t="shared" si="0"/>
        <v>0</v>
      </c>
      <c r="K20" s="56"/>
      <c r="L20" s="60">
        <f t="shared" si="1"/>
        <v>40.92</v>
      </c>
    </row>
    <row r="21" spans="1:13" s="12" customFormat="1" ht="14.25" thickBot="1" x14ac:dyDescent="0.25">
      <c r="A21" s="61" t="s">
        <v>32</v>
      </c>
      <c r="B21" s="59" t="s">
        <v>33</v>
      </c>
      <c r="C21" s="15">
        <v>48</v>
      </c>
      <c r="D21" s="42">
        <v>0.34100000000000003</v>
      </c>
      <c r="E21" s="43">
        <f t="shared" si="2"/>
        <v>16.368000000000002</v>
      </c>
      <c r="F21" s="53">
        <v>10</v>
      </c>
      <c r="G21" s="51">
        <f t="shared" si="3"/>
        <v>163.68</v>
      </c>
      <c r="H21" s="50">
        <f>478+358+516</f>
        <v>1352</v>
      </c>
      <c r="I21" s="42">
        <v>0.34100000000000003</v>
      </c>
      <c r="J21" s="51">
        <f>SUM(H21*I21)</f>
        <v>461.03200000000004</v>
      </c>
      <c r="K21" s="56"/>
      <c r="L21" s="60">
        <f t="shared" si="1"/>
        <v>624.71199999999999</v>
      </c>
      <c r="M21" s="1"/>
    </row>
    <row r="22" spans="1:13" ht="14.25" thickBot="1" x14ac:dyDescent="0.25">
      <c r="A22" s="69" t="s">
        <v>14</v>
      </c>
      <c r="B22" s="70"/>
      <c r="C22" s="32">
        <f>SUM(C15:C21)</f>
        <v>307</v>
      </c>
      <c r="D22" s="17" t="s">
        <v>18</v>
      </c>
      <c r="E22" s="33" t="s">
        <v>18</v>
      </c>
      <c r="F22" s="34" t="s">
        <v>18</v>
      </c>
      <c r="G22" s="35">
        <f>SUM(G15:G21)</f>
        <v>912.51599999999985</v>
      </c>
      <c r="H22" s="16">
        <f>SUM(H15:H21)</f>
        <v>6213</v>
      </c>
      <c r="I22" s="36" t="str">
        <f>+D22</f>
        <v>-</v>
      </c>
      <c r="J22" s="39">
        <f>SUM(J15:J21)</f>
        <v>2118.6330000000003</v>
      </c>
      <c r="K22" s="35">
        <f>SUM(K15:K21)</f>
        <v>0</v>
      </c>
      <c r="L22" s="40">
        <f>SUM(L15:L21)</f>
        <v>3031.1490000000003</v>
      </c>
    </row>
    <row r="23" spans="1:13" ht="13.5" thickBot="1" x14ac:dyDescent="0.25">
      <c r="A23" s="23"/>
      <c r="B23" s="3"/>
      <c r="E23" s="6"/>
      <c r="F23" s="7"/>
      <c r="G23" s="5"/>
      <c r="H23" s="7"/>
      <c r="I23" s="7"/>
      <c r="J23" s="5"/>
      <c r="K23" s="5"/>
      <c r="L23" s="28"/>
    </row>
    <row r="24" spans="1:13" ht="13.5" thickBot="1" x14ac:dyDescent="0.25">
      <c r="A24" s="89" t="s">
        <v>25</v>
      </c>
      <c r="B24" s="90"/>
      <c r="C24" s="90"/>
      <c r="D24" s="91"/>
      <c r="E24" s="29"/>
      <c r="F24" s="29"/>
      <c r="G24" s="29"/>
      <c r="H24" s="29"/>
      <c r="I24" s="29"/>
      <c r="J24" s="29"/>
      <c r="K24" s="29"/>
      <c r="L24" s="41"/>
    </row>
  </sheetData>
  <mergeCells count="22">
    <mergeCell ref="A24:D24"/>
    <mergeCell ref="G13:G14"/>
    <mergeCell ref="H13:J13"/>
    <mergeCell ref="K13:K14"/>
    <mergeCell ref="L13:L14"/>
    <mergeCell ref="A13:A14"/>
    <mergeCell ref="B13:B14"/>
    <mergeCell ref="C13:C14"/>
    <mergeCell ref="J1:L1"/>
    <mergeCell ref="K2:L2"/>
    <mergeCell ref="A4:L4"/>
    <mergeCell ref="A6:L6"/>
    <mergeCell ref="C10:G10"/>
    <mergeCell ref="H10:K10"/>
    <mergeCell ref="C11:G11"/>
    <mergeCell ref="H11:K11"/>
    <mergeCell ref="D13:D14"/>
    <mergeCell ref="E13:E14"/>
    <mergeCell ref="A22:B22"/>
    <mergeCell ref="F13:F14"/>
    <mergeCell ref="C12:G12"/>
    <mergeCell ref="H12:K12"/>
  </mergeCells>
  <printOptions horizontalCentered="1"/>
  <pageMargins left="0" right="0" top="0.59055118110236227" bottom="0.59055118110236227" header="0.51181102362204722" footer="0.51181102362204722"/>
  <pageSetup paperSize="9" scale="96" orientation="landscape" r:id="rId1"/>
  <headerFooter alignWithMargins="0"/>
  <ignoredErrors>
    <ignoredError sqref="I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4 trimestre 2025</vt:lpstr>
      <vt:lpstr>'4 trimestre 2025'!Area_stampa</vt:lpstr>
    </vt:vector>
  </TitlesOfParts>
  <Company>VALLECAMONICA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COMUNITA' MONTANA</dc:creator>
  <cp:lastModifiedBy>Laura Mena</cp:lastModifiedBy>
  <cp:lastPrinted>2026-02-05T08:37:13Z</cp:lastPrinted>
  <dcterms:created xsi:type="dcterms:W3CDTF">1996-05-07T14:47:24Z</dcterms:created>
  <dcterms:modified xsi:type="dcterms:W3CDTF">2026-02-05T10:00:41Z</dcterms:modified>
</cp:coreProperties>
</file>