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0 SEGRETERIA CMVC\Viaggi Assessori\RIEPILOGO SPESE VIAGGI\2025\1° trimestre 2025\"/>
    </mc:Choice>
  </mc:AlternateContent>
  <xr:revisionPtr revIDLastSave="0" documentId="8_{4664FB76-3742-4EF9-AF89-A8E87E638A90}" xr6:coauthVersionLast="36" xr6:coauthVersionMax="36" xr10:uidLastSave="{00000000-0000-0000-0000-000000000000}"/>
  <bookViews>
    <workbookView xWindow="120" yWindow="360" windowWidth="9690" windowHeight="5250"/>
  </bookViews>
  <sheets>
    <sheet name="4 trimestre 2024  " sheetId="3" r:id="rId1"/>
  </sheets>
  <definedNames>
    <definedName name="_xlnm.Print_Area" localSheetId="0">'4 trimestre 2024  '!$A$4:$L$24</definedName>
  </definedNames>
  <calcPr calcId="191029"/>
</workbook>
</file>

<file path=xl/calcChain.xml><?xml version="1.0" encoding="utf-8"?>
<calcChain xmlns="http://schemas.openxmlformats.org/spreadsheetml/2006/main">
  <c r="L22" i="3" l="1"/>
  <c r="L15" i="3"/>
  <c r="K22" i="3"/>
  <c r="J22" i="3"/>
  <c r="G22" i="3"/>
  <c r="L20" i="3"/>
  <c r="L16" i="3"/>
  <c r="L17" i="3"/>
  <c r="L18" i="3"/>
  <c r="L19" i="3"/>
  <c r="L21" i="3"/>
  <c r="J21" i="3"/>
  <c r="H21" i="3"/>
  <c r="H22" i="3"/>
  <c r="C22" i="3"/>
  <c r="I22" i="3"/>
  <c r="H19" i="3"/>
  <c r="J16" i="3"/>
  <c r="G18" i="3"/>
  <c r="J19" i="3"/>
  <c r="J18" i="3"/>
  <c r="J17" i="3"/>
  <c r="E21" i="3"/>
  <c r="G21" i="3"/>
  <c r="E19" i="3"/>
  <c r="G19" i="3"/>
  <c r="E17" i="3"/>
  <c r="G17" i="3"/>
  <c r="J20" i="3"/>
  <c r="E20" i="3"/>
  <c r="G20" i="3"/>
  <c r="E18" i="3"/>
  <c r="E16" i="3"/>
  <c r="G16" i="3"/>
  <c r="J15" i="3"/>
  <c r="E15" i="3"/>
  <c r="G15" i="3"/>
</calcChain>
</file>

<file path=xl/sharedStrings.xml><?xml version="1.0" encoding="utf-8"?>
<sst xmlns="http://schemas.openxmlformats.org/spreadsheetml/2006/main" count="40" uniqueCount="35">
  <si>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</si>
  <si>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</si>
  <si>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</si>
  <si>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</si>
  <si>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</si>
  <si>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</si>
  <si>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</si>
  <si>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Liquidazione rimborso spese viaggi e missioni ai componenti la Giunta Esecutiva</t>
  </si>
  <si>
    <t>LA GIUNTA ESECUTIVA, ALL'ASSEMBLEA,</t>
  </si>
  <si>
    <t>RIMBORSO
SPESE VIVE</t>
  </si>
  <si>
    <t>VIAGGI EFFETTUATI PER PARTECIPARE</t>
  </si>
  <si>
    <t>VIAGGI EFFETTUATI PER</t>
  </si>
  <si>
    <t xml:space="preserve">COGNOME </t>
  </si>
  <si>
    <t>NOME</t>
  </si>
  <si>
    <t>T O T A L I</t>
  </si>
  <si>
    <t>TOTALE</t>
  </si>
  <si>
    <t>N.
Presenze</t>
  </si>
  <si>
    <t>1/5 BENZINA</t>
  </si>
  <si>
    <t>-</t>
  </si>
  <si>
    <t>Farisè</t>
  </si>
  <si>
    <t>Cristian</t>
  </si>
  <si>
    <t>Pendoli</t>
  </si>
  <si>
    <t>Mirco</t>
  </si>
  <si>
    <t>Dellanoce</t>
  </si>
  <si>
    <t>Enrico</t>
  </si>
  <si>
    <t>Attestazione distanze chilometriche aci</t>
  </si>
  <si>
    <t xml:space="preserve">Tomasi </t>
  </si>
  <si>
    <t>Corrado</t>
  </si>
  <si>
    <t xml:space="preserve">Bernardi </t>
  </si>
  <si>
    <t>Giovan Battista</t>
  </si>
  <si>
    <t xml:space="preserve">Ghirardi </t>
  </si>
  <si>
    <t>Giovanni</t>
  </si>
  <si>
    <t>Ziliani</t>
  </si>
  <si>
    <t>Priscilla</t>
  </si>
  <si>
    <r>
      <t>1a</t>
    </r>
    <r>
      <rPr>
        <b/>
        <sz val="13"/>
        <rFont val="Arial"/>
        <family val="2"/>
      </rPr>
      <t xml:space="preserve"> liquidazione trimestrale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</si>
</sst>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&quot;L.&quot;\ #,##0;\-&quot;L.&quot;\ #,##0"/>
    <numFmt numFmtId="179" formatCode="[$€-2]\ #,##0.00;\-[$€-2]\ #,##0.00"/>
    <numFmt numFmtId="181" formatCode="[$€-2]\ #,##0.000;\-[$€-2]\ #,##0.000"/>
    <numFmt numFmtId="190" formatCode="[$€]\ #,##0;[Red]\-[$€]\ #,##0"/>
    <numFmt numFmtId="191" formatCode="_-[$€-2]\ * #,##0.00_-;\-[$€-2]\ * #,##0.00_-;_-[$€-2]\ * &quot;-&quot;??_-;_-@_-"/>
  </numFmts>
  <fonts count="1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vertAlign val="superscript"/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90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72" fontId="2" fillId="0" borderId="0" xfId="0" applyNumberFormat="1" applyFont="1" applyBorder="1" applyAlignment="1">
      <alignment horizontal="right"/>
    </xf>
    <xf numFmtId="172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79" fontId="4" fillId="2" borderId="1" xfId="0" applyNumberFormat="1" applyFont="1" applyFill="1" applyBorder="1" applyAlignment="1">
      <alignment horizontal="center" vertical="center"/>
    </xf>
    <xf numFmtId="191" fontId="3" fillId="0" borderId="2" xfId="0" applyNumberFormat="1" applyFont="1" applyFill="1" applyBorder="1" applyAlignment="1">
      <alignment horizontal="left" vertical="center"/>
    </xf>
    <xf numFmtId="191" fontId="3" fillId="0" borderId="3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91" fontId="3" fillId="0" borderId="5" xfId="0" applyNumberFormat="1" applyFont="1" applyFill="1" applyBorder="1" applyAlignment="1">
      <alignment horizontal="left" vertical="center"/>
    </xf>
    <xf numFmtId="191" fontId="3" fillId="3" borderId="2" xfId="0" applyNumberFormat="1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7" xfId="0" applyFont="1" applyBorder="1"/>
    <xf numFmtId="0" fontId="3" fillId="0" borderId="7" xfId="0" applyFont="1" applyBorder="1" applyAlignment="1"/>
    <xf numFmtId="0" fontId="2" fillId="0" borderId="8" xfId="0" applyFont="1" applyBorder="1"/>
    <xf numFmtId="0" fontId="2" fillId="0" borderId="7" xfId="0" applyFont="1" applyBorder="1" applyAlignment="1"/>
    <xf numFmtId="172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172" fontId="2" fillId="0" borderId="8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191" fontId="3" fillId="3" borderId="11" xfId="0" applyNumberFormat="1" applyFont="1" applyFill="1" applyBorder="1" applyAlignment="1">
      <alignment horizontal="left" vertical="center"/>
    </xf>
    <xf numFmtId="191" fontId="3" fillId="0" borderId="8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81" fontId="2" fillId="3" borderId="1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91" fontId="3" fillId="0" borderId="11" xfId="0" applyNumberFormat="1" applyFont="1" applyFill="1" applyBorder="1" applyAlignment="1">
      <alignment horizontal="left" vertical="center"/>
    </xf>
    <xf numFmtId="191" fontId="3" fillId="0" borderId="2" xfId="0" quotePrefix="1" applyNumberFormat="1" applyFont="1" applyFill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191" fontId="5" fillId="2" borderId="2" xfId="0" applyNumberFormat="1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91" fontId="3" fillId="0" borderId="19" xfId="0" applyNumberFormat="1" applyFont="1" applyFill="1" applyBorder="1" applyAlignment="1">
      <alignment horizontal="left" vertical="center"/>
    </xf>
    <xf numFmtId="191" fontId="5" fillId="2" borderId="5" xfId="0" applyNumberFormat="1" applyFont="1" applyFill="1" applyBorder="1" applyAlignment="1">
      <alignment horizontal="left" vertical="center"/>
    </xf>
    <xf numFmtId="191" fontId="5" fillId="2" borderId="11" xfId="0" applyNumberFormat="1" applyFont="1" applyFill="1" applyBorder="1" applyAlignment="1">
      <alignment horizontal="left" vertical="center"/>
    </xf>
    <xf numFmtId="0" fontId="2" fillId="0" borderId="20" xfId="0" applyFont="1" applyBorder="1"/>
    <xf numFmtId="191" fontId="3" fillId="0" borderId="21" xfId="0" applyNumberFormat="1" applyFont="1" applyFill="1" applyBorder="1" applyAlignment="1">
      <alignment horizontal="left" vertical="center"/>
    </xf>
    <xf numFmtId="179" fontId="2" fillId="0" borderId="2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79" fontId="3" fillId="2" borderId="26" xfId="0" applyNumberFormat="1" applyFont="1" applyFill="1" applyBorder="1" applyAlignment="1">
      <alignment horizontal="center" vertical="center" wrapText="1"/>
    </xf>
    <xf numFmtId="179" fontId="3" fillId="2" borderId="27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20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8" xfId="0" applyFill="1" applyBorder="1"/>
    <xf numFmtId="179" fontId="3" fillId="2" borderId="22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150" zoomScaleNormal="150" workbookViewId="0">
      <selection activeCell="D25" sqref="A9:L25"/>
    </sheetView>
  </sheetViews>
  <sheetFormatPr defaultRowHeight="12.75" x14ac:dyDescent="0.2"/>
  <cols>
    <col min="1" max="1" width="12.85546875" style="1" customWidth="1"/>
    <col min="2" max="2" width="17.140625" style="1" customWidth="1"/>
    <col min="3" max="6" width="10.7109375" style="1" customWidth="1"/>
    <col min="7" max="7" width="12.28515625" style="1" customWidth="1"/>
    <col min="8" max="8" width="10.7109375" style="1" customWidth="1"/>
    <col min="9" max="9" width="11.85546875" style="1" bestFit="1" customWidth="1"/>
    <col min="10" max="10" width="16.42578125" style="1" bestFit="1" customWidth="1"/>
    <col min="11" max="11" width="13.28515625" style="1" bestFit="1" customWidth="1"/>
    <col min="12" max="12" width="16.42578125" style="1" bestFit="1" customWidth="1"/>
    <col min="13" max="13" width="11.85546875" style="1" bestFit="1" customWidth="1"/>
    <col min="14" max="16384" width="9.140625" style="1"/>
  </cols>
  <sheetData>
    <row r="1" spans="1:12" x14ac:dyDescent="0.2">
      <c r="J1" s="89"/>
      <c r="K1" s="89"/>
      <c r="L1" s="89"/>
    </row>
    <row r="2" spans="1:12" x14ac:dyDescent="0.2">
      <c r="J2" s="8"/>
      <c r="K2" s="89"/>
      <c r="L2" s="89"/>
    </row>
    <row r="3" spans="1:12" ht="13.5" thickBot="1" x14ac:dyDescent="0.25"/>
    <row r="4" spans="1:12" s="11" customFormat="1" ht="16.5" x14ac:dyDescent="0.25">
      <c r="A4" s="90" t="s">
        <v>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</row>
    <row r="5" spans="1:12" s="11" customFormat="1" ht="16.5" x14ac:dyDescent="0.25">
      <c r="A5" s="22"/>
      <c r="L5" s="23"/>
    </row>
    <row r="6" spans="1:12" s="11" customFormat="1" ht="19.5" x14ac:dyDescent="0.25">
      <c r="A6" s="93" t="s">
        <v>34</v>
      </c>
      <c r="B6" s="94"/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1:12" x14ac:dyDescent="0.2">
      <c r="A7" s="24"/>
      <c r="B7" s="2"/>
      <c r="C7" s="2"/>
      <c r="D7" s="2"/>
      <c r="E7" s="2"/>
      <c r="F7" s="2"/>
      <c r="G7" s="2"/>
      <c r="H7" s="2"/>
      <c r="I7" s="2"/>
      <c r="J7" s="2"/>
      <c r="K7" s="2"/>
      <c r="L7" s="25"/>
    </row>
    <row r="8" spans="1:12" x14ac:dyDescent="0.2">
      <c r="A8" s="26"/>
      <c r="C8" s="2"/>
      <c r="D8" s="2"/>
      <c r="F8" s="2"/>
      <c r="G8" s="2"/>
      <c r="H8" s="2"/>
      <c r="I8" s="2"/>
      <c r="J8" s="2"/>
      <c r="K8" s="2"/>
      <c r="L8" s="25"/>
    </row>
    <row r="9" spans="1:12" ht="13.5" thickBot="1" x14ac:dyDescent="0.25">
      <c r="A9" s="27"/>
      <c r="B9" s="3"/>
      <c r="C9" s="4"/>
      <c r="D9" s="4"/>
      <c r="E9" s="3"/>
      <c r="F9" s="3"/>
      <c r="K9" s="2"/>
      <c r="L9" s="28"/>
    </row>
    <row r="10" spans="1:12" x14ac:dyDescent="0.2">
      <c r="A10" s="29"/>
      <c r="B10" s="9"/>
      <c r="C10" s="85" t="s">
        <v>10</v>
      </c>
      <c r="D10" s="97"/>
      <c r="E10" s="97"/>
      <c r="F10" s="97"/>
      <c r="G10" s="98"/>
      <c r="H10" s="85" t="s">
        <v>11</v>
      </c>
      <c r="I10" s="99"/>
      <c r="J10" s="99"/>
      <c r="K10" s="100"/>
      <c r="L10" s="28"/>
    </row>
    <row r="11" spans="1:12" x14ac:dyDescent="0.2">
      <c r="A11" s="30"/>
      <c r="B11" s="6"/>
      <c r="C11" s="82" t="s">
        <v>8</v>
      </c>
      <c r="D11" s="101"/>
      <c r="E11" s="101"/>
      <c r="F11" s="101"/>
      <c r="G11" s="102"/>
      <c r="H11" s="82" t="s">
        <v>0</v>
      </c>
      <c r="I11" s="83"/>
      <c r="J11" s="83"/>
      <c r="K11" s="84"/>
      <c r="L11" s="28"/>
    </row>
    <row r="12" spans="1:12" ht="13.5" thickBot="1" x14ac:dyDescent="0.25">
      <c r="A12" s="26"/>
      <c r="C12" s="79" t="s">
        <v>5</v>
      </c>
      <c r="D12" s="80"/>
      <c r="E12" s="80"/>
      <c r="F12" s="80"/>
      <c r="G12" s="81"/>
      <c r="H12" s="82" t="s">
        <v>1</v>
      </c>
      <c r="I12" s="83"/>
      <c r="J12" s="83"/>
      <c r="K12" s="84"/>
      <c r="L12" s="31"/>
    </row>
    <row r="13" spans="1:12" s="10" customFormat="1" x14ac:dyDescent="0.2">
      <c r="A13" s="85" t="s">
        <v>12</v>
      </c>
      <c r="B13" s="86" t="s">
        <v>13</v>
      </c>
      <c r="C13" s="72" t="s">
        <v>3</v>
      </c>
      <c r="D13" s="103" t="s">
        <v>17</v>
      </c>
      <c r="E13" s="103" t="s">
        <v>4</v>
      </c>
      <c r="F13" s="107" t="s">
        <v>16</v>
      </c>
      <c r="G13" s="70" t="s">
        <v>4</v>
      </c>
      <c r="H13" s="72" t="s">
        <v>2</v>
      </c>
      <c r="I13" s="73"/>
      <c r="J13" s="74"/>
      <c r="K13" s="75" t="s">
        <v>9</v>
      </c>
      <c r="L13" s="77" t="s">
        <v>15</v>
      </c>
    </row>
    <row r="14" spans="1:12" s="10" customFormat="1" ht="13.5" thickBot="1" x14ac:dyDescent="0.25">
      <c r="A14" s="82"/>
      <c r="B14" s="87"/>
      <c r="C14" s="88"/>
      <c r="D14" s="104"/>
      <c r="E14" s="104"/>
      <c r="F14" s="108"/>
      <c r="G14" s="71"/>
      <c r="H14" s="55" t="s">
        <v>6</v>
      </c>
      <c r="I14" s="13" t="s">
        <v>17</v>
      </c>
      <c r="J14" s="56" t="s">
        <v>4</v>
      </c>
      <c r="K14" s="76"/>
      <c r="L14" s="78"/>
    </row>
    <row r="15" spans="1:12" ht="13.5" thickBot="1" x14ac:dyDescent="0.25">
      <c r="A15" s="57" t="s">
        <v>26</v>
      </c>
      <c r="B15" s="58" t="s">
        <v>27</v>
      </c>
      <c r="C15" s="38">
        <v>97</v>
      </c>
      <c r="D15" s="40">
        <v>0.36099999999999999</v>
      </c>
      <c r="E15" s="41">
        <f>C15*D15</f>
        <v>35.016999999999996</v>
      </c>
      <c r="F15" s="50">
        <v>11</v>
      </c>
      <c r="G15" s="36">
        <f>E15*F15</f>
        <v>385.18699999999995</v>
      </c>
      <c r="H15" s="54">
        <v>1060</v>
      </c>
      <c r="I15" s="40">
        <v>0.36099999999999999</v>
      </c>
      <c r="J15" s="21">
        <f t="shared" ref="J15:J20" si="0">SUM(H15*I15)</f>
        <v>382.65999999999997</v>
      </c>
      <c r="K15" s="14">
        <v>7</v>
      </c>
      <c r="L15" s="64">
        <f>SUM(+J15+G15+K15)</f>
        <v>774.84699999999998</v>
      </c>
    </row>
    <row r="16" spans="1:12" ht="13.5" thickBot="1" x14ac:dyDescent="0.25">
      <c r="A16" s="57" t="s">
        <v>23</v>
      </c>
      <c r="B16" s="58" t="s">
        <v>24</v>
      </c>
      <c r="C16" s="35">
        <v>14</v>
      </c>
      <c r="D16" s="40">
        <v>0.36099999999999999</v>
      </c>
      <c r="E16" s="42">
        <f t="shared" ref="E16:E21" si="1">SUM(C16*D16)</f>
        <v>5.0540000000000003</v>
      </c>
      <c r="F16" s="51">
        <v>9</v>
      </c>
      <c r="G16" s="37">
        <f t="shared" ref="G16:G21" si="2">SUM(E16*F16)</f>
        <v>45.486000000000004</v>
      </c>
      <c r="H16" s="17">
        <v>222</v>
      </c>
      <c r="I16" s="40">
        <v>0.36099999999999999</v>
      </c>
      <c r="J16" s="20">
        <f>SUM(H16*I16)</f>
        <v>80.141999999999996</v>
      </c>
      <c r="K16" s="15"/>
      <c r="L16" s="64">
        <f t="shared" ref="L16:L21" si="3">SUM(+J16+G16+K16)</f>
        <v>125.628</v>
      </c>
    </row>
    <row r="17" spans="1:12" ht="13.5" thickBot="1" x14ac:dyDescent="0.25">
      <c r="A17" s="16" t="s">
        <v>28</v>
      </c>
      <c r="B17" s="34" t="s">
        <v>29</v>
      </c>
      <c r="C17" s="17">
        <v>42</v>
      </c>
      <c r="D17" s="40">
        <v>0.36099999999999999</v>
      </c>
      <c r="E17" s="42">
        <f t="shared" si="1"/>
        <v>15.161999999999999</v>
      </c>
      <c r="F17" s="52">
        <v>5</v>
      </c>
      <c r="G17" s="14">
        <f t="shared" si="2"/>
        <v>75.81</v>
      </c>
      <c r="H17" s="35">
        <v>552</v>
      </c>
      <c r="I17" s="40">
        <v>0.36099999999999999</v>
      </c>
      <c r="J17" s="20">
        <f t="shared" si="0"/>
        <v>199.27199999999999</v>
      </c>
      <c r="K17" s="44"/>
      <c r="L17" s="64">
        <f t="shared" si="3"/>
        <v>275.08199999999999</v>
      </c>
    </row>
    <row r="18" spans="1:12" ht="13.5" thickBot="1" x14ac:dyDescent="0.25">
      <c r="A18" s="57" t="s">
        <v>19</v>
      </c>
      <c r="B18" s="58" t="s">
        <v>20</v>
      </c>
      <c r="C18" s="35">
        <v>22</v>
      </c>
      <c r="D18" s="40">
        <v>0.36099999999999999</v>
      </c>
      <c r="E18" s="42">
        <f t="shared" si="1"/>
        <v>7.9420000000000002</v>
      </c>
      <c r="F18" s="52">
        <v>11</v>
      </c>
      <c r="G18" s="14">
        <f>SUM(E18*F18)</f>
        <v>87.361999999999995</v>
      </c>
      <c r="H18" s="17">
        <v>1313</v>
      </c>
      <c r="I18" s="40">
        <v>0.36099999999999999</v>
      </c>
      <c r="J18" s="20">
        <f t="shared" si="0"/>
        <v>473.99299999999999</v>
      </c>
      <c r="K18" s="44"/>
      <c r="L18" s="64">
        <f t="shared" si="3"/>
        <v>561.35500000000002</v>
      </c>
    </row>
    <row r="19" spans="1:12" ht="13.5" thickBot="1" x14ac:dyDescent="0.25">
      <c r="A19" s="57" t="s">
        <v>30</v>
      </c>
      <c r="B19" s="58" t="s">
        <v>31</v>
      </c>
      <c r="C19" s="17">
        <v>44</v>
      </c>
      <c r="D19" s="40">
        <v>0.36099999999999999</v>
      </c>
      <c r="E19" s="49">
        <f t="shared" si="1"/>
        <v>15.884</v>
      </c>
      <c r="F19" s="53">
        <v>8</v>
      </c>
      <c r="G19" s="14">
        <f t="shared" si="2"/>
        <v>127.072</v>
      </c>
      <c r="H19" s="17">
        <f>270+43+43+43+43</f>
        <v>442</v>
      </c>
      <c r="I19" s="40">
        <v>0.36099999999999999</v>
      </c>
      <c r="J19" s="20">
        <f t="shared" si="0"/>
        <v>159.56199999999998</v>
      </c>
      <c r="K19" s="44">
        <v>8.6</v>
      </c>
      <c r="L19" s="64">
        <f t="shared" si="3"/>
        <v>295.23400000000004</v>
      </c>
    </row>
    <row r="20" spans="1:12" ht="13.5" thickBot="1" x14ac:dyDescent="0.25">
      <c r="A20" s="16" t="s">
        <v>21</v>
      </c>
      <c r="B20" s="34" t="s">
        <v>22</v>
      </c>
      <c r="C20" s="35">
        <v>40</v>
      </c>
      <c r="D20" s="40">
        <v>0.36099999999999999</v>
      </c>
      <c r="E20" s="42">
        <f t="shared" si="1"/>
        <v>14.44</v>
      </c>
      <c r="F20" s="51">
        <v>0</v>
      </c>
      <c r="G20" s="43">
        <f t="shared" si="2"/>
        <v>0</v>
      </c>
      <c r="H20" s="59"/>
      <c r="I20" s="40">
        <v>0.36099999999999999</v>
      </c>
      <c r="J20" s="20">
        <f t="shared" si="0"/>
        <v>0</v>
      </c>
      <c r="K20" s="60"/>
      <c r="L20" s="64">
        <f>SUM(+J20+G20+K20)</f>
        <v>0</v>
      </c>
    </row>
    <row r="21" spans="1:12" s="12" customFormat="1" ht="14.25" thickBot="1" x14ac:dyDescent="0.25">
      <c r="A21" s="57" t="s">
        <v>32</v>
      </c>
      <c r="B21" s="58" t="s">
        <v>33</v>
      </c>
      <c r="C21" s="17">
        <v>48</v>
      </c>
      <c r="D21" s="40">
        <v>0.36099999999999999</v>
      </c>
      <c r="E21" s="65">
        <f t="shared" si="1"/>
        <v>17.327999999999999</v>
      </c>
      <c r="F21" s="66">
        <v>10</v>
      </c>
      <c r="G21" s="14">
        <f t="shared" si="2"/>
        <v>173.28</v>
      </c>
      <c r="H21" s="52">
        <f>70+18+560+48+348+30</f>
        <v>1074</v>
      </c>
      <c r="I21" s="40">
        <v>0.36099999999999999</v>
      </c>
      <c r="J21" s="14">
        <f>SUM(H21*I21)</f>
        <v>387.714</v>
      </c>
      <c r="K21" s="60"/>
      <c r="L21" s="64">
        <f t="shared" si="3"/>
        <v>560.99400000000003</v>
      </c>
    </row>
    <row r="22" spans="1:12" ht="14.25" thickBot="1" x14ac:dyDescent="0.25">
      <c r="A22" s="105" t="s">
        <v>14</v>
      </c>
      <c r="B22" s="106"/>
      <c r="C22" s="39">
        <f>SUM(C15:C21)</f>
        <v>307</v>
      </c>
      <c r="D22" s="19" t="s">
        <v>18</v>
      </c>
      <c r="E22" s="45" t="s">
        <v>18</v>
      </c>
      <c r="F22" s="46" t="s">
        <v>18</v>
      </c>
      <c r="G22" s="47">
        <f>SUM(G15:G21)</f>
        <v>894.19699999999989</v>
      </c>
      <c r="H22" s="18">
        <f>SUM(H15:H21)</f>
        <v>4663</v>
      </c>
      <c r="I22" s="48" t="str">
        <f>+D22</f>
        <v>-</v>
      </c>
      <c r="J22" s="61">
        <f>SUM(J15:J21)</f>
        <v>1683.3429999999998</v>
      </c>
      <c r="K22" s="47">
        <f>SUM(K15:K21)</f>
        <v>15.6</v>
      </c>
      <c r="L22" s="62">
        <f>SUM(L15:L21)</f>
        <v>2593.1400000000003</v>
      </c>
    </row>
    <row r="23" spans="1:12" ht="13.5" thickBot="1" x14ac:dyDescent="0.25">
      <c r="A23" s="27"/>
      <c r="B23" s="3"/>
      <c r="E23" s="6"/>
      <c r="F23" s="7"/>
      <c r="G23" s="5"/>
      <c r="H23" s="7"/>
      <c r="I23" s="7"/>
      <c r="J23" s="5"/>
      <c r="K23" s="5"/>
      <c r="L23" s="32"/>
    </row>
    <row r="24" spans="1:12" ht="13.5" thickBot="1" x14ac:dyDescent="0.25">
      <c r="A24" s="67" t="s">
        <v>25</v>
      </c>
      <c r="B24" s="68"/>
      <c r="C24" s="68"/>
      <c r="D24" s="69"/>
      <c r="E24" s="33"/>
      <c r="F24" s="33"/>
      <c r="G24" s="33"/>
      <c r="H24" s="33"/>
      <c r="I24" s="33"/>
      <c r="J24" s="33"/>
      <c r="K24" s="33"/>
      <c r="L24" s="63"/>
    </row>
  </sheetData>
  <mergeCells count="22">
    <mergeCell ref="C11:G11"/>
    <mergeCell ref="H11:K11"/>
    <mergeCell ref="D13:D14"/>
    <mergeCell ref="E13:E14"/>
    <mergeCell ref="A22:B22"/>
    <mergeCell ref="F13:F14"/>
    <mergeCell ref="J1:L1"/>
    <mergeCell ref="K2:L2"/>
    <mergeCell ref="A4:L4"/>
    <mergeCell ref="A6:L6"/>
    <mergeCell ref="C10:G10"/>
    <mergeCell ref="H10:K10"/>
    <mergeCell ref="A24:D24"/>
    <mergeCell ref="G13:G14"/>
    <mergeCell ref="H13:J13"/>
    <mergeCell ref="K13:K14"/>
    <mergeCell ref="L13:L14"/>
    <mergeCell ref="C12:G12"/>
    <mergeCell ref="H12:K12"/>
    <mergeCell ref="A13:A14"/>
    <mergeCell ref="B13:B14"/>
    <mergeCell ref="C13:C14"/>
  </mergeCells>
  <printOptions horizontalCentered="1"/>
  <pageMargins left="0" right="0" top="0.59055118110236227" bottom="0.59055118110236227" header="0.51181102362204722" footer="0.51181102362204722"/>
  <pageSetup paperSize="9" scale="96" orientation="landscape" r:id="rId1"/>
  <headerFooter alignWithMargins="0"/>
  <ignoredErrors>
    <ignoredError sqref="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 trimestre 2024  </vt:lpstr>
      <vt:lpstr>'4 trimestre 2024  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Stefano Bassi</cp:lastModifiedBy>
  <cp:lastPrinted>2025-04-24T12:56:32Z</cp:lastPrinted>
  <dcterms:created xsi:type="dcterms:W3CDTF">1996-05-07T14:47:24Z</dcterms:created>
  <dcterms:modified xsi:type="dcterms:W3CDTF">2025-08-11T07:55:31Z</dcterms:modified>
</cp:coreProperties>
</file>