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9" i="1"/>
  <c r="C9" i="1"/>
  <c r="B9" i="1"/>
  <c r="E8" i="1"/>
  <c r="G8" i="1" s="1"/>
  <c r="E7" i="1"/>
  <c r="G7" i="1" s="1"/>
  <c r="H7" i="1" s="1"/>
  <c r="E6" i="1"/>
  <c r="G6" i="1" s="1"/>
  <c r="H6" i="1" s="1"/>
  <c r="E5" i="1"/>
  <c r="G5" i="1" s="1"/>
  <c r="H5" i="1" s="1"/>
  <c r="E4" i="1"/>
  <c r="G4" i="1" s="1"/>
  <c r="E3" i="1"/>
  <c r="E2" i="1"/>
  <c r="G2" i="1" s="1"/>
  <c r="E9" i="1" l="1"/>
  <c r="I2" i="1"/>
  <c r="I4" i="1"/>
  <c r="H4" i="1"/>
  <c r="H8" i="1"/>
  <c r="I8" i="1"/>
  <c r="G3" i="1"/>
  <c r="I3" i="1" s="1"/>
  <c r="H9" i="1" l="1"/>
  <c r="G9" i="1"/>
  <c r="I9" i="1"/>
</calcChain>
</file>

<file path=xl/sharedStrings.xml><?xml version="1.0" encoding="utf-8"?>
<sst xmlns="http://schemas.openxmlformats.org/spreadsheetml/2006/main" count="19" uniqueCount="19">
  <si>
    <t>Destinazioni regolate dal Contratto Integrativo A.S. 2025/26</t>
  </si>
  <si>
    <t>Importo assegnato 2025/26</t>
  </si>
  <si>
    <t>Economie anni pregressi*</t>
  </si>
  <si>
    <t>integrazioni dic 2025</t>
  </si>
  <si>
    <t>Importo disponibile alla contrattazione</t>
  </si>
  <si>
    <t>Importo non contrattato</t>
  </si>
  <si>
    <t>Importo al netto dell'indennità di direzione</t>
  </si>
  <si>
    <t>Importo Docenti</t>
  </si>
  <si>
    <t>Importo ATA</t>
  </si>
  <si>
    <t>Incarichi Specifici ATA</t>
  </si>
  <si>
    <t>Indennità disagio Assistenti Tecnici</t>
  </si>
  <si>
    <t>Fondo Istituzione Scolastica</t>
  </si>
  <si>
    <t>Funzioni Strumentali</t>
  </si>
  <si>
    <t>Attività sportive</t>
  </si>
  <si>
    <t>Ore Eccedenti per sostituzione colleghi</t>
  </si>
  <si>
    <t xml:space="preserve">Valorizzazione </t>
  </si>
  <si>
    <t>TOTALE</t>
  </si>
  <si>
    <t>* Economie da Piano di riparto</t>
  </si>
  <si>
    <t>Esine, 10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</si>
</sst>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4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26" sqref="H26"/>
    </sheetView>
  </sheetViews>
  <sheetFormatPr defaultRowHeight="15" x14ac:dyDescent="0.25"/>
  <cols>
    <col min="1" max="1" width="54.7109375" bestFit="1" customWidth="1"/>
    <col min="2" max="2" width="25.28515625" bestFit="1" customWidth="1"/>
    <col min="3" max="3" width="24.140625" bestFit="1" customWidth="1"/>
    <col min="4" max="4" width="19.42578125" bestFit="1" customWidth="1"/>
    <col min="5" max="5" width="36.42578125" bestFit="1" customWidth="1"/>
    <col min="6" max="6" width="11" bestFit="1" customWidth="1"/>
    <col min="7" max="7" width="12" bestFit="1" customWidth="1"/>
    <col min="8" max="8" width="15.7109375" bestFit="1" customWidth="1"/>
    <col min="9" max="9" width="12.285156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9</v>
      </c>
      <c r="B2" s="3">
        <v>3319.52</v>
      </c>
      <c r="C2" s="3">
        <v>0</v>
      </c>
      <c r="D2" s="3">
        <v>662.75</v>
      </c>
      <c r="E2" s="3">
        <f>SUM(B2:D2)</f>
        <v>3982.27</v>
      </c>
      <c r="F2" s="3">
        <v>0</v>
      </c>
      <c r="G2" s="3">
        <f>SUM(E2-F2)</f>
        <v>3982.27</v>
      </c>
      <c r="H2" s="3">
        <v>0</v>
      </c>
      <c r="I2" s="3">
        <f>SUM(G2)</f>
        <v>3982.27</v>
      </c>
    </row>
    <row r="3" spans="1:9" x14ac:dyDescent="0.25">
      <c r="A3" s="1" t="s">
        <v>10</v>
      </c>
      <c r="B3" s="3">
        <v>2400</v>
      </c>
      <c r="C3" s="3">
        <v>0</v>
      </c>
      <c r="D3" s="3">
        <v>0</v>
      </c>
      <c r="E3" s="3">
        <f t="shared" ref="E3:E8" si="0">SUM(B3:D3)</f>
        <v>2400</v>
      </c>
      <c r="F3" s="3">
        <v>0</v>
      </c>
      <c r="G3" s="3">
        <f t="shared" ref="G3:G8" si="1">SUM(E3-F3)</f>
        <v>2400</v>
      </c>
      <c r="H3" s="3">
        <v>0</v>
      </c>
      <c r="I3" s="3">
        <f>SUM(G3)</f>
        <v>2400</v>
      </c>
    </row>
    <row r="4" spans="1:9" x14ac:dyDescent="0.25">
      <c r="A4" s="1" t="s">
        <v>11</v>
      </c>
      <c r="B4" s="3">
        <v>46558.770000000004</v>
      </c>
      <c r="C4" s="3">
        <v>2201.92</v>
      </c>
      <c r="D4" s="3">
        <v>723.22</v>
      </c>
      <c r="E4" s="3">
        <f t="shared" si="0"/>
        <v>49483.91</v>
      </c>
      <c r="F4" s="3">
        <v>5032.72</v>
      </c>
      <c r="G4" s="3">
        <f t="shared" si="1"/>
        <v>44451.19</v>
      </c>
      <c r="H4" s="3">
        <f>SUM(G4*70%)-0.01</f>
        <v>31115.823</v>
      </c>
      <c r="I4" s="3">
        <f>SUM(G4*30%)+0.01</f>
        <v>13335.367</v>
      </c>
    </row>
    <row r="5" spans="1:9" x14ac:dyDescent="0.25">
      <c r="A5" s="1" t="s">
        <v>12</v>
      </c>
      <c r="B5" s="3">
        <v>4137.3500000000004</v>
      </c>
      <c r="C5" s="3">
        <v>0</v>
      </c>
      <c r="D5" s="3">
        <v>145.84</v>
      </c>
      <c r="E5" s="3">
        <f t="shared" si="0"/>
        <v>4283.1900000000005</v>
      </c>
      <c r="F5" s="3">
        <v>0</v>
      </c>
      <c r="G5" s="3">
        <f t="shared" si="1"/>
        <v>4283.1900000000005</v>
      </c>
      <c r="H5" s="3">
        <f>(G5)</f>
        <v>4283.1900000000005</v>
      </c>
      <c r="I5" s="3">
        <v>0</v>
      </c>
    </row>
    <row r="6" spans="1:9" x14ac:dyDescent="0.25">
      <c r="A6" s="1" t="s">
        <v>13</v>
      </c>
      <c r="B6" s="3">
        <v>771.82</v>
      </c>
      <c r="C6" s="3">
        <v>18.260000000000002</v>
      </c>
      <c r="D6" s="3">
        <v>0</v>
      </c>
      <c r="E6" s="3">
        <f t="shared" si="0"/>
        <v>790.08</v>
      </c>
      <c r="F6" s="3">
        <v>0</v>
      </c>
      <c r="G6" s="3">
        <f t="shared" si="1"/>
        <v>790.08</v>
      </c>
      <c r="H6" s="3">
        <f t="shared" ref="H6:H7" si="2">SUM(F6:G6)</f>
        <v>790.08</v>
      </c>
      <c r="I6" s="3">
        <v>0</v>
      </c>
    </row>
    <row r="7" spans="1:9" x14ac:dyDescent="0.25">
      <c r="A7" s="1" t="s">
        <v>14</v>
      </c>
      <c r="B7" s="3">
        <v>2316.83</v>
      </c>
      <c r="C7" s="3">
        <v>3838.05</v>
      </c>
      <c r="D7" s="3">
        <v>566.87</v>
      </c>
      <c r="E7" s="3">
        <f t="shared" si="0"/>
        <v>6721.75</v>
      </c>
      <c r="F7" s="3">
        <v>0</v>
      </c>
      <c r="G7" s="3">
        <f t="shared" si="1"/>
        <v>6721.75</v>
      </c>
      <c r="H7" s="3">
        <f t="shared" si="2"/>
        <v>6721.75</v>
      </c>
      <c r="I7" s="3">
        <v>0</v>
      </c>
    </row>
    <row r="8" spans="1:9" x14ac:dyDescent="0.25">
      <c r="A8" s="1" t="s">
        <v>15</v>
      </c>
      <c r="B8" s="3">
        <v>11697.48</v>
      </c>
      <c r="C8" s="3">
        <v>0.3</v>
      </c>
      <c r="D8" s="3">
        <v>0</v>
      </c>
      <c r="E8" s="3">
        <f t="shared" si="0"/>
        <v>11697.779999999999</v>
      </c>
      <c r="F8" s="3">
        <v>0</v>
      </c>
      <c r="G8" s="3">
        <f t="shared" si="1"/>
        <v>11697.779999999999</v>
      </c>
      <c r="H8" s="3">
        <f>SUM(G8*70%)</f>
        <v>8188.445999999999</v>
      </c>
      <c r="I8" s="3">
        <f>SUM(G8*30%)</f>
        <v>3509.3339999999994</v>
      </c>
    </row>
    <row r="9" spans="1:9" x14ac:dyDescent="0.25">
      <c r="A9" s="1" t="s">
        <v>16</v>
      </c>
      <c r="B9" s="3">
        <f t="shared" ref="B9:I9" si="3">SUM(B2:B8)</f>
        <v>71201.77</v>
      </c>
      <c r="C9" s="3">
        <f t="shared" si="3"/>
        <v>6058.5300000000007</v>
      </c>
      <c r="D9" s="3">
        <f>SUM(D2:D8)</f>
        <v>2098.6799999999998</v>
      </c>
      <c r="E9" s="3">
        <f t="shared" si="3"/>
        <v>79358.98000000001</v>
      </c>
      <c r="F9" s="3">
        <f t="shared" si="3"/>
        <v>5032.72</v>
      </c>
      <c r="G9" s="3">
        <f t="shared" si="3"/>
        <v>74326.260000000009</v>
      </c>
      <c r="H9" s="3">
        <f t="shared" si="3"/>
        <v>51099.288999999997</v>
      </c>
      <c r="I9" s="3">
        <f t="shared" si="3"/>
        <v>23226.971000000001</v>
      </c>
    </row>
    <row r="12" spans="1:9" x14ac:dyDescent="0.25">
      <c r="A12" t="s">
        <v>17</v>
      </c>
    </row>
    <row r="14" spans="1:9" x14ac:dyDescent="0.25">
      <c r="A1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2026-06-10T08:32:00Z</dcterms:modified>
</cp:coreProperties>
</file>