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_AFFARIGEN\SEGRETERIA\AMMINISTRAZIONE TRASPARENTE\AREE AMMINISTRAZIONE TRASPARENTE\COSTI CONTABILIZZATI\"/>
    </mc:Choice>
  </mc:AlternateContent>
  <bookViews>
    <workbookView xWindow="0" yWindow="0" windowWidth="28800" windowHeight="11400"/>
  </bookViews>
  <sheets>
    <sheet name="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H5" i="1" l="1"/>
  <c r="F6" i="1" l="1"/>
  <c r="C11" i="1"/>
  <c r="H11" i="1" l="1"/>
  <c r="H8" i="1"/>
</calcChain>
</file>

<file path=xl/sharedStrings.xml><?xml version="1.0" encoding="utf-8"?>
<sst xmlns="http://schemas.openxmlformats.org/spreadsheetml/2006/main" count="27" uniqueCount="26">
  <si>
    <t>Descrizione del servizio</t>
  </si>
  <si>
    <t>Entrate</t>
  </si>
  <si>
    <t>Spese</t>
  </si>
  <si>
    <t>MENSA SCOLASTICA</t>
  </si>
  <si>
    <t>LUDOTECA COMUNALE</t>
  </si>
  <si>
    <t xml:space="preserve">e.31800 </t>
  </si>
  <si>
    <t>e.32802</t>
  </si>
  <si>
    <t>TRASPORTO SCOLASTICO</t>
  </si>
  <si>
    <t>e. 31460</t>
  </si>
  <si>
    <t>Utenti serviti/iscritti</t>
  </si>
  <si>
    <t>Risorsa entrata in bilancio</t>
  </si>
  <si>
    <t>Capitoli spesa in bilancio</t>
  </si>
  <si>
    <t>% di copertura effettiva</t>
  </si>
  <si>
    <t>trasporti esterni (capitolo 14180)</t>
  </si>
  <si>
    <t>bollo domiciliato (capitolo 14240)</t>
  </si>
  <si>
    <t>Art. 32, c. 2, lett. a), d.lgs. n. 33/2013 - Art. 10, c. 5, d.lgs. n. 33/2013</t>
  </si>
  <si>
    <t>COSTI CONTABILIZZATI - dati a consuntivo 2022</t>
  </si>
  <si>
    <t>Sellero, 31.12.2022</t>
  </si>
  <si>
    <t>spese fornitura pasti (capitolo 13664)</t>
  </si>
  <si>
    <t>scodellamento (capitolo 5680 e 5681 "30%")</t>
  </si>
  <si>
    <t>spese di gestione servizio (capitolo 13667)</t>
  </si>
  <si>
    <t>carburante (capitolo 14181)</t>
  </si>
  <si>
    <t>manutenzione scuolabus (capitolo 14182)</t>
  </si>
  <si>
    <t>utilizzo locali (capitolo 13690 "50%")</t>
  </si>
  <si>
    <t>ausiliari a supporto (progetti giovani capitolo 11441)</t>
  </si>
  <si>
    <t>dipendente autista (solo 4 mesi per il 2022 - capitolo 14210 - 14220 - 14260)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</si>
</sst>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[$€-410]\ * #,##0.00_-;\-[$€-410]\ * #,##0.00_-;_-[$€-410]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26"/>
      <color theme="1"/>
      <name val="Cambria"/>
      <family val="1"/>
    </font>
    <font>
      <b/>
      <sz val="12"/>
      <color theme="1"/>
      <name val="Cambria"/>
      <family val="1"/>
    </font>
    <font>
      <sz val="12"/>
      <color theme="1"/>
      <name val="Cambria"/>
      <family val="1"/>
    </font>
    <font>
      <sz val="14"/>
      <color theme="1"/>
      <name val="Cambria"/>
      <family val="1"/>
    </font>
    <font>
      <b/>
      <sz val="18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6" fillId="0" borderId="0" xfId="0" applyFont="1"/>
    <xf numFmtId="0" fontId="4" fillId="2" borderId="13" xfId="0" applyFont="1" applyFill="1" applyBorder="1" applyAlignment="1">
      <alignment horizontal="center" vertical="center" wrapText="1"/>
    </xf>
    <xf numFmtId="164" fontId="4" fillId="2" borderId="13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164" fontId="5" fillId="0" borderId="10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10" fontId="5" fillId="0" borderId="6" xfId="1" applyNumberFormat="1" applyFont="1" applyFill="1" applyBorder="1" applyAlignment="1">
      <alignment horizontal="center" vertical="center" wrapText="1"/>
    </xf>
    <xf numFmtId="10" fontId="5" fillId="0" borderId="8" xfId="1" applyNumberFormat="1" applyFont="1" applyFill="1" applyBorder="1" applyAlignment="1">
      <alignment horizontal="center" vertical="center" wrapText="1"/>
    </xf>
    <xf numFmtId="10" fontId="5" fillId="0" borderId="12" xfId="1" applyNumberFormat="1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top"/>
    </xf>
    <xf numFmtId="0" fontId="7" fillId="0" borderId="19" xfId="0" applyFont="1" applyBorder="1" applyAlignment="1">
      <alignment horizontal="center" vertical="top"/>
    </xf>
    <xf numFmtId="0" fontId="7" fillId="0" borderId="20" xfId="0" applyFont="1" applyBorder="1" applyAlignment="1">
      <alignment horizontal="center" vertical="top"/>
    </xf>
    <xf numFmtId="10" fontId="5" fillId="0" borderId="4" xfId="1" applyNumberFormat="1" applyFont="1" applyFill="1" applyBorder="1" applyAlignment="1">
      <alignment horizontal="center" vertical="center" wrapText="1"/>
    </xf>
    <xf numFmtId="10" fontId="5" fillId="0" borderId="2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4" fontId="5" fillId="0" borderId="5" xfId="0" applyNumberFormat="1" applyFont="1" applyFill="1" applyBorder="1" applyAlignment="1">
      <alignment horizontal="center" vertical="center" wrapText="1"/>
    </xf>
    <xf numFmtId="164" fontId="5" fillId="0" borderId="13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6"/>
  <sheetViews>
    <sheetView tabSelected="1" zoomScale="80" zoomScaleNormal="80" workbookViewId="0">
      <selection activeCell="G17" sqref="G17"/>
    </sheetView>
  </sheetViews>
  <sheetFormatPr defaultColWidth="9.140625" defaultRowHeight="50.1" customHeight="1" x14ac:dyDescent="0.2"/>
  <cols>
    <col min="1" max="1" width="5.42578125" style="1" customWidth="1"/>
    <col min="2" max="2" width="46.7109375" style="1" customWidth="1"/>
    <col min="3" max="3" width="23.7109375" style="1" bestFit="1" customWidth="1"/>
    <col min="4" max="4" width="19.28515625" style="2" customWidth="1"/>
    <col min="5" max="5" width="19.28515625" style="1" customWidth="1"/>
    <col min="6" max="6" width="24.7109375" style="2" customWidth="1"/>
    <col min="7" max="7" width="79.5703125" style="1" customWidth="1"/>
    <col min="8" max="8" width="27.7109375" style="1" bestFit="1" customWidth="1"/>
    <col min="9" max="16384" width="9.140625" style="1"/>
  </cols>
  <sheetData>
    <row r="1" spans="2:12" ht="20.25" customHeight="1" thickBot="1" x14ac:dyDescent="0.25"/>
    <row r="2" spans="2:12" ht="50.1" customHeight="1" x14ac:dyDescent="0.2">
      <c r="B2" s="14" t="s">
        <v>16</v>
      </c>
      <c r="C2" s="15"/>
      <c r="D2" s="15"/>
      <c r="E2" s="15"/>
      <c r="F2" s="15"/>
      <c r="G2" s="15"/>
      <c r="H2" s="16"/>
    </row>
    <row r="3" spans="2:12" ht="36.75" customHeight="1" thickBot="1" x14ac:dyDescent="0.25">
      <c r="B3" s="29" t="s">
        <v>15</v>
      </c>
      <c r="C3" s="30"/>
      <c r="D3" s="30"/>
      <c r="E3" s="30"/>
      <c r="F3" s="30"/>
      <c r="G3" s="30"/>
      <c r="H3" s="31"/>
    </row>
    <row r="4" spans="2:12" ht="50.1" customHeight="1" thickBot="1" x14ac:dyDescent="0.25">
      <c r="B4" s="4" t="s">
        <v>0</v>
      </c>
      <c r="C4" s="4" t="s">
        <v>9</v>
      </c>
      <c r="D4" s="5" t="s">
        <v>1</v>
      </c>
      <c r="E4" s="4" t="s">
        <v>10</v>
      </c>
      <c r="F4" s="5" t="s">
        <v>2</v>
      </c>
      <c r="G4" s="4" t="s">
        <v>11</v>
      </c>
      <c r="H4" s="6" t="s">
        <v>12</v>
      </c>
      <c r="L4" s="7"/>
    </row>
    <row r="5" spans="2:12" ht="50.1" customHeight="1" thickBot="1" x14ac:dyDescent="0.25">
      <c r="B5" s="17" t="s">
        <v>3</v>
      </c>
      <c r="C5" s="23">
        <v>54</v>
      </c>
      <c r="D5" s="20">
        <v>14496</v>
      </c>
      <c r="E5" s="23" t="s">
        <v>5</v>
      </c>
      <c r="F5" s="36">
        <v>13607.49</v>
      </c>
      <c r="G5" s="8" t="s">
        <v>18</v>
      </c>
      <c r="H5" s="26">
        <f>+D5/(F5+F6+F7)</f>
        <v>0.94462679324161758</v>
      </c>
    </row>
    <row r="6" spans="2:12" ht="50.1" customHeight="1" thickBot="1" x14ac:dyDescent="0.25">
      <c r="B6" s="18"/>
      <c r="C6" s="24"/>
      <c r="D6" s="21"/>
      <c r="E6" s="24"/>
      <c r="F6" s="12">
        <f>+(1500.01+127.5)*30%</f>
        <v>488.25299999999999</v>
      </c>
      <c r="G6" s="9" t="s">
        <v>19</v>
      </c>
      <c r="H6" s="27"/>
    </row>
    <row r="7" spans="2:12" ht="50.1" customHeight="1" thickBot="1" x14ac:dyDescent="0.25">
      <c r="B7" s="19"/>
      <c r="C7" s="25"/>
      <c r="D7" s="22"/>
      <c r="E7" s="25"/>
      <c r="F7" s="13">
        <v>1250</v>
      </c>
      <c r="G7" s="10" t="s">
        <v>23</v>
      </c>
      <c r="H7" s="28"/>
    </row>
    <row r="8" spans="2:12" ht="16.5" thickBot="1" x14ac:dyDescent="0.25">
      <c r="B8" s="34" t="s">
        <v>4</v>
      </c>
      <c r="C8" s="23">
        <v>31</v>
      </c>
      <c r="D8" s="20">
        <v>7650</v>
      </c>
      <c r="E8" s="23" t="s">
        <v>6</v>
      </c>
      <c r="F8" s="12">
        <v>28997.119999999999</v>
      </c>
      <c r="G8" s="10" t="s">
        <v>20</v>
      </c>
      <c r="H8" s="32">
        <f>+D8/(F8+F9/F10)</f>
        <v>0.26379310344827589</v>
      </c>
    </row>
    <row r="9" spans="2:12" ht="16.5" thickBot="1" x14ac:dyDescent="0.25">
      <c r="B9" s="35"/>
      <c r="C9" s="24"/>
      <c r="D9" s="21"/>
      <c r="E9" s="24"/>
      <c r="F9" s="12">
        <v>3600</v>
      </c>
      <c r="G9" s="9" t="s">
        <v>24</v>
      </c>
      <c r="H9" s="33"/>
    </row>
    <row r="10" spans="2:12" ht="16.5" thickBot="1" x14ac:dyDescent="0.25">
      <c r="B10" s="35"/>
      <c r="C10" s="24"/>
      <c r="D10" s="21"/>
      <c r="E10" s="24"/>
      <c r="F10" s="37">
        <v>1250</v>
      </c>
      <c r="G10" s="11" t="s">
        <v>23</v>
      </c>
      <c r="H10" s="33"/>
    </row>
    <row r="11" spans="2:12" ht="18" customHeight="1" thickBot="1" x14ac:dyDescent="0.25">
      <c r="B11" s="17" t="s">
        <v>7</v>
      </c>
      <c r="C11" s="23">
        <f>17+46+29+16</f>
        <v>108</v>
      </c>
      <c r="D11" s="20">
        <v>2833</v>
      </c>
      <c r="E11" s="23" t="s">
        <v>8</v>
      </c>
      <c r="F11" s="36">
        <f>+((21571.96+6433.97+1916.54)/12)*4</f>
        <v>9974.1566666666677</v>
      </c>
      <c r="G11" s="38" t="s">
        <v>25</v>
      </c>
      <c r="H11" s="26">
        <f>+D11/(F11+F12+F13+F14+F15)</f>
        <v>2.4076618207101864E-2</v>
      </c>
    </row>
    <row r="12" spans="2:12" ht="16.5" thickBot="1" x14ac:dyDescent="0.25">
      <c r="B12" s="18"/>
      <c r="C12" s="24"/>
      <c r="D12" s="21"/>
      <c r="E12" s="24"/>
      <c r="F12" s="12">
        <v>104448</v>
      </c>
      <c r="G12" s="12" t="s">
        <v>13</v>
      </c>
      <c r="H12" s="27"/>
    </row>
    <row r="13" spans="2:12" ht="16.5" thickBot="1" x14ac:dyDescent="0.25">
      <c r="B13" s="18"/>
      <c r="C13" s="24"/>
      <c r="D13" s="21"/>
      <c r="E13" s="24"/>
      <c r="F13" s="12">
        <v>2918</v>
      </c>
      <c r="G13" s="12" t="s">
        <v>21</v>
      </c>
      <c r="H13" s="27"/>
    </row>
    <row r="14" spans="2:12" ht="16.5" thickBot="1" x14ac:dyDescent="0.25">
      <c r="B14" s="18"/>
      <c r="C14" s="24"/>
      <c r="D14" s="21"/>
      <c r="E14" s="24"/>
      <c r="F14" s="12">
        <v>325.87</v>
      </c>
      <c r="G14" s="12" t="s">
        <v>14</v>
      </c>
      <c r="H14" s="27"/>
    </row>
    <row r="15" spans="2:12" ht="16.5" thickBot="1" x14ac:dyDescent="0.25">
      <c r="B15" s="19"/>
      <c r="C15" s="25"/>
      <c r="D15" s="22"/>
      <c r="E15" s="25"/>
      <c r="F15" s="13">
        <v>0</v>
      </c>
      <c r="G15" s="12" t="s">
        <v>22</v>
      </c>
      <c r="H15" s="28"/>
    </row>
    <row r="16" spans="2:12" ht="50.1" customHeight="1" x14ac:dyDescent="0.25">
      <c r="B16" s="3" t="s">
        <v>17</v>
      </c>
    </row>
  </sheetData>
  <mergeCells count="17">
    <mergeCell ref="B11:B15"/>
    <mergeCell ref="C11:C15"/>
    <mergeCell ref="D11:D15"/>
    <mergeCell ref="E11:E15"/>
    <mergeCell ref="H11:H15"/>
    <mergeCell ref="D8:D10"/>
    <mergeCell ref="E8:E10"/>
    <mergeCell ref="H8:H10"/>
    <mergeCell ref="C8:C10"/>
    <mergeCell ref="B8:B10"/>
    <mergeCell ref="B2:H2"/>
    <mergeCell ref="B5:B7"/>
    <mergeCell ref="D5:D7"/>
    <mergeCell ref="E5:E7"/>
    <mergeCell ref="H5:H7"/>
    <mergeCell ref="C5:C7"/>
    <mergeCell ref="B3:H3"/>
  </mergeCells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Bonomelli</dc:creator>
  <cp:lastModifiedBy>Uff. Ragioneria Comune di Sellero-Bonomelli Daniela</cp:lastModifiedBy>
  <cp:lastPrinted>2023-01-11T14:41:44Z</cp:lastPrinted>
  <dcterms:created xsi:type="dcterms:W3CDTF">2021-03-18T09:38:47Z</dcterms:created>
  <dcterms:modified xsi:type="dcterms:W3CDTF">2023-01-11T15:26:25Z</dcterms:modified>
</cp:coreProperties>
</file>