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xr:revisionPtr revIDLastSave="0" documentId="8_{2FA8939B-23C8-4C86-A6C9-E322F4B535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iepilogo variazioni entrate" sheetId="1" r:id="rId1"/>
    <sheet name="Riepilogo variazioni usci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4" i="2" l="1"/>
  <c r="Z64" i="2"/>
  <c r="Y64" i="2"/>
  <c r="X64" i="2"/>
  <c r="W64" i="2"/>
  <c r="V64" i="2"/>
  <c r="U64" i="2"/>
  <c r="T64" i="2"/>
  <c r="S64" i="2"/>
  <c r="T20" i="1"/>
  <c r="S20" i="1"/>
  <c r="R20" i="1"/>
  <c r="Q20" i="1"/>
</calcChain>
</file>

<file path=xl/sharedStrings.xml><?xml version="1.0" encoding="utf-8"?>
<sst xmlns="http://schemas.openxmlformats.org/spreadsheetml/2006/main" count="1799" uniqueCount="294">
  <si>
    <t>Progressivo</t>
  </si>
  <si>
    <t>Data</t>
  </si>
  <si>
    <t>Oggetto</t>
  </si>
  <si>
    <t>Tipo provvedimento</t>
  </si>
  <si>
    <t>Anno provvedimento</t>
  </si>
  <si>
    <t>Numero provvedimento</t>
  </si>
  <si>
    <t>Titolo</t>
  </si>
  <si>
    <t>II liv. p.f.</t>
  </si>
  <si>
    <t>III liv. p.f.</t>
  </si>
  <si>
    <t>IV liv. p.f.</t>
  </si>
  <si>
    <t>V liv. p.f.</t>
  </si>
  <si>
    <t>Capitolo</t>
  </si>
  <si>
    <t>Articolo</t>
  </si>
  <si>
    <t>Descrizione capitolo</t>
  </si>
  <si>
    <t>Note capitolo</t>
  </si>
  <si>
    <t>Note variazione</t>
  </si>
  <si>
    <t>Variazione competenza</t>
  </si>
  <si>
    <t>Variazione cassa</t>
  </si>
  <si>
    <t>Variazione competenza 2026</t>
  </si>
  <si>
    <t>Variazione competenza 2027</t>
  </si>
  <si>
    <t>Codice accantonamento</t>
  </si>
  <si>
    <t>Stato variazione</t>
  </si>
  <si>
    <t>C.d.R.</t>
  </si>
  <si>
    <t>Centro di costo</t>
  </si>
  <si>
    <t>Codici raggruppamento</t>
  </si>
  <si>
    <t>Codice vincolo bilancio</t>
  </si>
  <si>
    <t>Descrizione vincolo bilancio</t>
  </si>
  <si>
    <t>Tipo vincolo</t>
  </si>
  <si>
    <t>Codice vincolo tesoreria</t>
  </si>
  <si>
    <t>Descrizione vincolo tesoreria</t>
  </si>
  <si>
    <t>Progressivo capitolo</t>
  </si>
  <si>
    <t>Codice interno</t>
  </si>
  <si>
    <t>Variazione da registrare nel bilancio successivo</t>
  </si>
  <si>
    <t>7</t>
  </si>
  <si>
    <t>Variazione 4 del 2025</t>
  </si>
  <si>
    <t>Delibera di consiglio</t>
  </si>
  <si>
    <t>2025</t>
  </si>
  <si>
    <t>24</t>
  </si>
  <si>
    <t>1 Entrate correnti di natura tributaria, contributiva e perequativa</t>
  </si>
  <si>
    <t>01 Tributi</t>
  </si>
  <si>
    <t>01 Imposte, tasse e proventi assimilati</t>
  </si>
  <si>
    <t>06 Imposta municipale propria</t>
  </si>
  <si>
    <t xml:space="preserve">000 </t>
  </si>
  <si>
    <t>Recupero Evasione Tributaria - ICI / IMU</t>
  </si>
  <si>
    <t/>
  </si>
  <si>
    <t>Attiva</t>
  </si>
  <si>
    <t>1 - Responsabile Servizio Amministrativo-Finanziario</t>
  </si>
  <si>
    <t>01031 - Bilancio e Ragioneria</t>
  </si>
  <si>
    <t>Si</t>
  </si>
  <si>
    <t>41 Imposta di soggiorno</t>
  </si>
  <si>
    <t>001 Imposta di soggiorno riscossa a seguito dell'attività ordinaria di gestione</t>
  </si>
  <si>
    <t>Imposta di soggiorno</t>
  </si>
  <si>
    <t>01041 - Tributi</t>
  </si>
  <si>
    <t>51 Tassa smaltimento rifiuti solidi urbani</t>
  </si>
  <si>
    <t>Recupero Evasione Tributaria - TARSU - TARES- TARI</t>
  </si>
  <si>
    <t>2 Trasferimenti correnti</t>
  </si>
  <si>
    <t>01 Trasferimenti correnti</t>
  </si>
  <si>
    <t>01 Trasferimenti correnti da Amministrazioni pubbliche</t>
  </si>
  <si>
    <t>01 Trasferimenti correnti da Amministrazioni Centrali</t>
  </si>
  <si>
    <t>Altri Contributi dallo Stato</t>
  </si>
  <si>
    <t>F.di Integrat. Interv. Socio Assist.</t>
  </si>
  <si>
    <t>10041 - Assistenza, Beneficienza, Servizi alla Persona</t>
  </si>
  <si>
    <t>Rimborso spese per le Elezioni/referendum/Censimento Istat</t>
  </si>
  <si>
    <t>02 Trasferimenti correnti da Amministrazioni Locali</t>
  </si>
  <si>
    <t>Contributo Regionale per Parco Piramidi</t>
  </si>
  <si>
    <t>2 - Responsabile Ufficio Tecnico</t>
  </si>
  <si>
    <t>09061 - Ecologia-Verde Pubblico</t>
  </si>
  <si>
    <t>3 Entrate extratributarie</t>
  </si>
  <si>
    <t>01 Vendita di beni e servizi e proventi derivanti dalla gestione dei beni</t>
  </si>
  <si>
    <t>02 Entrate dalla vendita e dall'erogazione di servizi</t>
  </si>
  <si>
    <t>01 Entrate dalla vendita di servizi</t>
  </si>
  <si>
    <t>Entrate da Servizio mensa scolastica</t>
  </si>
  <si>
    <t>01021 - Segreteria Generale</t>
  </si>
  <si>
    <t>Entrate da Parcheggi e Parchimetri</t>
  </si>
  <si>
    <t>03 Proventi derivanti dalla gestione dei beni</t>
  </si>
  <si>
    <t>01 Canoni e concessioni e diritti reali di godimento</t>
  </si>
  <si>
    <t>Canone Unico Patrimoniale</t>
  </si>
  <si>
    <t>01081 - Servizi Generali</t>
  </si>
  <si>
    <t>02 Fitti, noleggi e locazioni</t>
  </si>
  <si>
    <t>Fitti Fabbricati Comunali</t>
  </si>
  <si>
    <t>01051 - Patrimonio</t>
  </si>
  <si>
    <t>Diritti di Escavazione Cava Calarusso</t>
  </si>
  <si>
    <t>05 Rimborsi e altre entrate correnti</t>
  </si>
  <si>
    <t>99 Altre entrate correnti n.a.c.</t>
  </si>
  <si>
    <t>999 Altre entrate correnti n.a.c.</t>
  </si>
  <si>
    <t>Rimborso Utenti SAD e SFA</t>
  </si>
  <si>
    <t>Amm.de, Oblaz. Violaz. Norme Urb.</t>
  </si>
  <si>
    <t>09011 - Urbanistica</t>
  </si>
  <si>
    <t>4 Entrate in conto capitale</t>
  </si>
  <si>
    <t>02 Contributi agli investimenti</t>
  </si>
  <si>
    <t>01 Contributi agli investimenti da amministrazioni pubbliche</t>
  </si>
  <si>
    <t>01 Contributi agli investimenti da Amministrazioni Centrali</t>
  </si>
  <si>
    <t>PNRR - M2C4I.2.2/A – cod. 2111001 - C44J22000440006 - SISTEMAZIONE CENTRO SPORTIVO POLIVALENTE</t>
  </si>
  <si>
    <t>05 Altre entrate in conto capitale</t>
  </si>
  <si>
    <t>01 Permessi di costruire</t>
  </si>
  <si>
    <t>001 Permessi di costruire</t>
  </si>
  <si>
    <t>Proventi da Concess. Edilizie</t>
  </si>
  <si>
    <t>Entr. Sanatoria Condono Edilizio</t>
  </si>
  <si>
    <t>04 Altre entrate in conto capitale n.a.c.</t>
  </si>
  <si>
    <t>99 Altre entrate in conto capitale n.a.c.</t>
  </si>
  <si>
    <t>999 Altre entrate in conto capitale n.a.c.</t>
  </si>
  <si>
    <t>Contributo BIm spese investimento</t>
  </si>
  <si>
    <t>01011 - Organi Istituzionali</t>
  </si>
  <si>
    <t>Total</t>
  </si>
  <si>
    <t>Missione</t>
  </si>
  <si>
    <t>Programma</t>
  </si>
  <si>
    <t>Di cui finanziato con avanzo</t>
  </si>
  <si>
    <t>Variazione fpv</t>
  </si>
  <si>
    <t>Variazione fpv 2026</t>
  </si>
  <si>
    <t>Variazione fpv 2027</t>
  </si>
  <si>
    <t>Importo 2025 finanziato con avanzo</t>
  </si>
  <si>
    <t>1 Spese correnti</t>
  </si>
  <si>
    <t>01 Redditi da lavoro dipendente</t>
  </si>
  <si>
    <t>01 Retribuzioni lorde</t>
  </si>
  <si>
    <t>01 Retribuzioni in denaro</t>
  </si>
  <si>
    <t>01 Servizi istituzionali, generali e di gestione</t>
  </si>
  <si>
    <t xml:space="preserve">02 Segreteria generale </t>
  </si>
  <si>
    <t>Stipendi al Personale di Segreteria</t>
  </si>
  <si>
    <t xml:space="preserve">07 Elezioni e consultazioni popolari - Anagrafe e stato civile  </t>
  </si>
  <si>
    <t>Stipendi per censimento</t>
  </si>
  <si>
    <t>01071 - Anagrafe</t>
  </si>
  <si>
    <t>11 Altri servizi generali</t>
  </si>
  <si>
    <t>Fondo Trattamento Accessorio Personale-Fondo Risorse decentrate</t>
  </si>
  <si>
    <t>SYSELEACC, SYSELEACC-EA100</t>
  </si>
  <si>
    <t>02 Contributi sociali a carico dell'ente</t>
  </si>
  <si>
    <t>01 Contributi sociali effettivi a carico dell'ente</t>
  </si>
  <si>
    <t>Oneri Previd./Assist. Carico Comune Uff. Segreteria</t>
  </si>
  <si>
    <t>03 Gestione economica, finanziaria,  programmazione, provveditorato</t>
  </si>
  <si>
    <t>Oneri Prev. Assist. Carico ente ragioneria</t>
  </si>
  <si>
    <t>04 Gestione delle entrate tributarie e servizi fiscali</t>
  </si>
  <si>
    <t>Oneri Prev. Ass. Car. Comune</t>
  </si>
  <si>
    <t>06 Ufficio tecnico</t>
  </si>
  <si>
    <t>ONERI PRE-ASS- CARICO COMUNE</t>
  </si>
  <si>
    <t>01061 - Ufficio Tecnico</t>
  </si>
  <si>
    <t>Oneri Prev. Assist. Carico Personale</t>
  </si>
  <si>
    <t>Oneri previdenziali per censimento</t>
  </si>
  <si>
    <t>001 Contributi obbligatori per il personale</t>
  </si>
  <si>
    <t>Oneri previdenziali per produttività</t>
  </si>
  <si>
    <t>02 Imposte e tasse a carico dell'ente</t>
  </si>
  <si>
    <t>01 Imposte, tasse e proventi assimilati a carico dell'ente</t>
  </si>
  <si>
    <t>01 Imposta regionale sulle attività produttive (IRAP)</t>
  </si>
  <si>
    <t>001 Imposta regionale sulle attività produttive (IRAP)</t>
  </si>
  <si>
    <t>IRAP - Personale Segreteria</t>
  </si>
  <si>
    <t>IRAP - Personale Ragioneria</t>
  </si>
  <si>
    <t>Compartecip. IRAP Pers. Uff. Trib.</t>
  </si>
  <si>
    <t>COMP. IRAP UFF. TECNICO</t>
  </si>
  <si>
    <t>Comp. IRAP Uff. Anagr. e S.to Civ. El.</t>
  </si>
  <si>
    <t>Comp. IRAP per censimento</t>
  </si>
  <si>
    <t>Irap per produttività</t>
  </si>
  <si>
    <t>Irap su prestazioni occasionali</t>
  </si>
  <si>
    <t>09 Tassa di circolazione dei veicoli a motore (tassa automobilistica)</t>
  </si>
  <si>
    <t>001 Tassa di circolazione dei veicoli a motore (tassa automobilistica)</t>
  </si>
  <si>
    <t>05 Gestione dei beni demaniali e patrimoniali</t>
  </si>
  <si>
    <t>Tassa di Possesso Automezzi</t>
  </si>
  <si>
    <t>99 Imposte, tasse e proventi assimilati a carico dell'ente n.a.c.</t>
  </si>
  <si>
    <t>999 Imposte, tasse e proventi assimilati a carico dell'ente n.a.c.</t>
  </si>
  <si>
    <t>09 Sviluppo sostenibile e tutela del territorio e dell'ambiente</t>
  </si>
  <si>
    <t>03 Rifiuti</t>
  </si>
  <si>
    <t>09051 - Nettezza Urbana</t>
  </si>
  <si>
    <t>03 Acquisto di beni e servizi</t>
  </si>
  <si>
    <t>01 Acquisto di beni</t>
  </si>
  <si>
    <t>02 Altri beni di consumo</t>
  </si>
  <si>
    <t>Acquisto Carburante Automezzi</t>
  </si>
  <si>
    <t>05 Tutela e valorizzazione dei beni e attivita' culturali</t>
  </si>
  <si>
    <t>01 Valorizzazione dei beni di interesse storico</t>
  </si>
  <si>
    <t>Acquisto Libri Biblioteca Comunale Don A:Sina</t>
  </si>
  <si>
    <t>05011 - Biblioteca Comunale</t>
  </si>
  <si>
    <t>04 Armi e materiale per usi militari, ordine pubblico, sicurezza</t>
  </si>
  <si>
    <t>03 Ordine pubblico e sicurezza</t>
  </si>
  <si>
    <t>01 Polizia locale e amministrativa</t>
  </si>
  <si>
    <t>Spese per Vestiario V.V</t>
  </si>
  <si>
    <t>03011 - Polizia Municipale</t>
  </si>
  <si>
    <t>02 Acquisto di servizi</t>
  </si>
  <si>
    <t>01 Organi e incarichi istituzionali dell'amministrazione</t>
  </si>
  <si>
    <t>01 Organi istituzionali</t>
  </si>
  <si>
    <t>Fondo spese- Indennità di fine mandato Sindaco</t>
  </si>
  <si>
    <t>02 Organizzazione eventi, pubblicità servizi per trasferta</t>
  </si>
  <si>
    <t>07 Turismo</t>
  </si>
  <si>
    <t>01 Sviluppo e valorizzazione del turismo</t>
  </si>
  <si>
    <t>Organizzazione Manifestazioni Turistiche</t>
  </si>
  <si>
    <t>07011 - Turismo</t>
  </si>
  <si>
    <t>05 Utenze e canoni</t>
  </si>
  <si>
    <t>Acqua</t>
  </si>
  <si>
    <t>06 Politiche giovanili, sport e tempo libero</t>
  </si>
  <si>
    <t>01 Sport e tempo libero</t>
  </si>
  <si>
    <t>Riscaldamento Palestre Comunali</t>
  </si>
  <si>
    <t>06021 - Centro Sportivo-Palestra</t>
  </si>
  <si>
    <t>Riscaldamento Centro Sportivo</t>
  </si>
  <si>
    <t>09 Manutenzione ordinaria e riparazioni</t>
  </si>
  <si>
    <t>05 Aree protette, parchi naturali, protezione naturalistica e forestazione</t>
  </si>
  <si>
    <t>Appalto Manutenzione Verde</t>
  </si>
  <si>
    <t>10 Trasporti e diritto alla mobilita'</t>
  </si>
  <si>
    <t>05 Viabilita' e infrastrutture stradali</t>
  </si>
  <si>
    <t>1311- Manut. Ordin. Strade Comunali Int.</t>
  </si>
  <si>
    <t>08011 - Strade-Viabilità</t>
  </si>
  <si>
    <t>11 Soccorso civile</t>
  </si>
  <si>
    <t>01 Sistema di protezione civile</t>
  </si>
  <si>
    <t>1313- Spese Servizio Protez. Civile Pr. Int.</t>
  </si>
  <si>
    <t>09031 - Protezione Civile</t>
  </si>
  <si>
    <t>11 Prestazioni professionali e specialistiche</t>
  </si>
  <si>
    <t>Spese legali e notarili</t>
  </si>
  <si>
    <t>12 Lavoro flessibile, quota LSU e acquisto di servizi da agenzie di lavoro interinale</t>
  </si>
  <si>
    <t>001 Acquisto di servizi da agenzie di lavoro interinale</t>
  </si>
  <si>
    <t>Spesa per ausiliario del traffico</t>
  </si>
  <si>
    <t>15 Contratti di servizio pubblico</t>
  </si>
  <si>
    <t>04 Istruzione e diritto allo studio</t>
  </si>
  <si>
    <t>06 Servizi ausiliari all'istruzione</t>
  </si>
  <si>
    <t>Spese per Trasporto Alunni</t>
  </si>
  <si>
    <t>04051 - Trasporto Scolastico</t>
  </si>
  <si>
    <t>Assistenza ai disabili nelle scuole dell'obbligo</t>
  </si>
  <si>
    <t>04021 - Istruzione Elementare</t>
  </si>
  <si>
    <t>99 Altri servizi</t>
  </si>
  <si>
    <t>Spesa Inventario Beni Comunali</t>
  </si>
  <si>
    <t xml:space="preserve">Servizi per Uff. Tecnico </t>
  </si>
  <si>
    <t>spese varie per i Censimenti</t>
  </si>
  <si>
    <t>12 Diritti sociali, politiche sociali e famiglia</t>
  </si>
  <si>
    <t>05 Interventi  per le famiglie</t>
  </si>
  <si>
    <t>Servizio di centralino e supporto agli uffici comunali</t>
  </si>
  <si>
    <t>04 Trasferimenti correnti</t>
  </si>
  <si>
    <t>01 Trasferimenti correnti a Amministrazioni Pubbliche</t>
  </si>
  <si>
    <t>02 Trasferimenti correnti a Amministrazioni Locali</t>
  </si>
  <si>
    <t>Contributi per Iniziative Culturali Diverse</t>
  </si>
  <si>
    <t>05021 - Iniziative Culturali</t>
  </si>
  <si>
    <t>Contributo Comune Marone per Trasporto C.D.D.</t>
  </si>
  <si>
    <t>03 Trasferimenti correnti a Imprese</t>
  </si>
  <si>
    <t>99 Trasferimenti correnti a altre imprese</t>
  </si>
  <si>
    <t>999 Trasferimenti correnti a altre imprese</t>
  </si>
  <si>
    <t>Contributi per Iniziative a Favore del Volontariato</t>
  </si>
  <si>
    <t xml:space="preserve">04 Trasferimenti correnti a Istituzioni Sociali Private </t>
  </si>
  <si>
    <t>01 Trasferimenti correnti a Istituzioni Sociali Private</t>
  </si>
  <si>
    <t>001 Trasferimenti correnti a Istituzioni Sociali Private</t>
  </si>
  <si>
    <t>01 Istruzione prescolastica</t>
  </si>
  <si>
    <t>Contrib. Gest. Ente Scuola Materna</t>
  </si>
  <si>
    <t>04011 - Scuola Materna</t>
  </si>
  <si>
    <t>Contributi associazioni sportive</t>
  </si>
  <si>
    <t>Contributi ad Associazioni/enti per Servizi Sociali diversi</t>
  </si>
  <si>
    <t>07 Interessi passivi</t>
  </si>
  <si>
    <t>05 Interessi su Mutui e altri finanziamenti a medio lungo termine</t>
  </si>
  <si>
    <t>04 Interessi passivi su finanziamenti a medio lungo termine a Imprese</t>
  </si>
  <si>
    <t>50 Debito pubblico</t>
  </si>
  <si>
    <t>01 Quota interessi ammortamento mutui e prestiti obbligazionari</t>
  </si>
  <si>
    <t>1601- Int. Passivi Mutui Sede Municipale</t>
  </si>
  <si>
    <t>Interessi passivi Mutui Cimitero</t>
  </si>
  <si>
    <t>10051 - Cimiteri</t>
  </si>
  <si>
    <t>Interessi passivi mutuo Fotovolatico palestra</t>
  </si>
  <si>
    <t>08 Altre spese per redditi da capitale</t>
  </si>
  <si>
    <t>99 Altre spese per redditi da capitale n.a.c.</t>
  </si>
  <si>
    <t>01 Oneri finanziari derivanti dalla estinzione anticipata di prestiti</t>
  </si>
  <si>
    <t>001 Oneri finanziari derivanti dalla estinzione anticipata di prestiti</t>
  </si>
  <si>
    <t>Oneri finanziari derivanti dalla estinzione anticipata di prestiti</t>
  </si>
  <si>
    <t>09 Rimborsi e poste correttive delle entrate</t>
  </si>
  <si>
    <t>99 Altri Rimborsi di parte corrente di somme non dovute o incassate in eccesso</t>
  </si>
  <si>
    <t>02 Rimborsi di parte corrente ad Amministrazioni Locali di somme non dovute o incassate in eccesso</t>
  </si>
  <si>
    <t>001 Rimborsi di parte corrente ad Amministrazioni Locali di somme non dovute o incassate in eccesso</t>
  </si>
  <si>
    <t>Restituzione somme a Provincia</t>
  </si>
  <si>
    <t>10 Altre spese correnti</t>
  </si>
  <si>
    <t>01 Fondi di riserva e altri accantonamenti</t>
  </si>
  <si>
    <t>04 Fondo rinnovi contrattuali</t>
  </si>
  <si>
    <t>001 Fondo rinnovi contrattuali</t>
  </si>
  <si>
    <t>20 Fondi e accantonamenti</t>
  </si>
  <si>
    <t>03 Altri fondi</t>
  </si>
  <si>
    <t>Fondo rinnovi contrattuali</t>
  </si>
  <si>
    <t>99 Altri fondi e accantonamenti</t>
  </si>
  <si>
    <t>999 Altri fondi n.a.c.</t>
  </si>
  <si>
    <t>Fondo spese per indennità di fine mandato sindaco</t>
  </si>
  <si>
    <t>99 Altre spese correnti n.a.c.</t>
  </si>
  <si>
    <t>999 Altre spese correnti n.a.c.</t>
  </si>
  <si>
    <t>Acquisto materiale di pulizia e materiale di consumo vario</t>
  </si>
  <si>
    <t>Spese Diverse Servizio Civile</t>
  </si>
  <si>
    <t>2 Spese in conto capitale</t>
  </si>
  <si>
    <t>02 Investimenti fissi lordi e acquisto di terreni</t>
  </si>
  <si>
    <t>01 Beni materiali</t>
  </si>
  <si>
    <t>05 Attrezzature</t>
  </si>
  <si>
    <t>999 Attrezzature n.a.c.</t>
  </si>
  <si>
    <t>Acquisto Attrezzature</t>
  </si>
  <si>
    <t>Stanziamento x acquisto defribrillatore</t>
  </si>
  <si>
    <t>09 Beni immobili</t>
  </si>
  <si>
    <t>Manut. Straord. Centro Sportivo Polivalente/palestra</t>
  </si>
  <si>
    <t>Messa in sicurezza strade comunali/arredo urbano</t>
  </si>
  <si>
    <t>05 Altre spese in conto capitale</t>
  </si>
  <si>
    <t>99 Altre spese in conto capitale n.a.c.</t>
  </si>
  <si>
    <t>999 Altre spese in conto capitale n.a.c.</t>
  </si>
  <si>
    <t>02 Altri ordini di istruzione non universitaria</t>
  </si>
  <si>
    <t>Manutenzione straord. scuole</t>
  </si>
  <si>
    <t>4 Rimborso Prestiti</t>
  </si>
  <si>
    <t>03 Rimborso mutui e altri finanziamenti a medio lungo termine</t>
  </si>
  <si>
    <t>01 Rimborso Mutui e altri finanziamenti a medio lungo termine</t>
  </si>
  <si>
    <t>01 Rimborso Mutui e altri finanziamenti a medio lungo termine ad Amministrazioni Centrali</t>
  </si>
  <si>
    <t>02 Quota capitale ammortamento mutui e prestiti obbligazionari</t>
  </si>
  <si>
    <t>Quota di Capitale Ammort. Mutui - 3311</t>
  </si>
  <si>
    <t>04 Rimborso Mutui e altri finanziamenti a medio lungo termine a Imprese</t>
  </si>
  <si>
    <t>Quota di Capitale Ammort. Mutui - 3302</t>
  </si>
  <si>
    <t>003 Rimborso Mutui e altri finanziamenti a medio lungo termine a Cassa Depositi e Prestiti - Gestione CDP SPA</t>
  </si>
  <si>
    <t>Estinzione anticipata mutui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</si>
</sst>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0" displayName="table_0" ref="A1:AG20" totalsRowCount="1">
  <autoFilter ref="A1:AG19" xr:uid="{00000000-0009-0000-0100-000001000000}"/>
  <tableColumns count="33">
    <tableColumn id="1" xr3:uid="{00000000-0010-0000-0000-000001000000}" name="Progressivo" totalsRowLabel="Total"/>
    <tableColumn id="2" xr3:uid="{00000000-0010-0000-0000-000002000000}" name="Data"/>
    <tableColumn id="3" xr3:uid="{00000000-0010-0000-0000-000003000000}" name="Oggetto"/>
    <tableColumn id="4" xr3:uid="{00000000-0010-0000-0000-000004000000}" name="Tipo provvedimento"/>
    <tableColumn id="5" xr3:uid="{00000000-0010-0000-0000-000005000000}" name="Anno provvedimento"/>
    <tableColumn id="6" xr3:uid="{00000000-0010-0000-0000-000006000000}" name="Numero provvedimento"/>
    <tableColumn id="7" xr3:uid="{00000000-0010-0000-0000-000007000000}" name="Titolo"/>
    <tableColumn id="8" xr3:uid="{00000000-0010-0000-0000-000008000000}" name="II liv. p.f."/>
    <tableColumn id="9" xr3:uid="{00000000-0010-0000-0000-000009000000}" name="III liv. p.f."/>
    <tableColumn id="10" xr3:uid="{00000000-0010-0000-0000-00000A000000}" name="IV liv. p.f."/>
    <tableColumn id="11" xr3:uid="{00000000-0010-0000-0000-00000B000000}" name="V liv. p.f."/>
    <tableColumn id="12" xr3:uid="{00000000-0010-0000-0000-00000C000000}" name="Capitolo"/>
    <tableColumn id="13" xr3:uid="{00000000-0010-0000-0000-00000D000000}" name="Articolo"/>
    <tableColumn id="14" xr3:uid="{00000000-0010-0000-0000-00000E000000}" name="Descrizione capitolo"/>
    <tableColumn id="15" xr3:uid="{00000000-0010-0000-0000-00000F000000}" name="Note capitolo"/>
    <tableColumn id="16" xr3:uid="{00000000-0010-0000-0000-000010000000}" name="Note variazione"/>
    <tableColumn id="17" xr3:uid="{00000000-0010-0000-0000-000011000000}" name="Variazione competenza" totalsRowFunction="sum"/>
    <tableColumn id="18" xr3:uid="{00000000-0010-0000-0000-000012000000}" name="Variazione cassa" totalsRowFunction="sum"/>
    <tableColumn id="19" xr3:uid="{00000000-0010-0000-0000-000013000000}" name="Variazione competenza 2026" totalsRowFunction="sum"/>
    <tableColumn id="20" xr3:uid="{00000000-0010-0000-0000-000014000000}" name="Variazione competenza 2027" totalsRowFunction="sum"/>
    <tableColumn id="21" xr3:uid="{00000000-0010-0000-0000-000015000000}" name="Codice accantonamento"/>
    <tableColumn id="22" xr3:uid="{00000000-0010-0000-0000-000016000000}" name="Stato variazione"/>
    <tableColumn id="23" xr3:uid="{00000000-0010-0000-0000-000017000000}" name="C.d.R."/>
    <tableColumn id="24" xr3:uid="{00000000-0010-0000-0000-000018000000}" name="Centro di costo"/>
    <tableColumn id="25" xr3:uid="{00000000-0010-0000-0000-000019000000}" name="Codici raggruppamento"/>
    <tableColumn id="26" xr3:uid="{00000000-0010-0000-0000-00001A000000}" name="Codice vincolo bilancio"/>
    <tableColumn id="27" xr3:uid="{00000000-0010-0000-0000-00001B000000}" name="Descrizione vincolo bilancio"/>
    <tableColumn id="28" xr3:uid="{00000000-0010-0000-0000-00001C000000}" name="Tipo vincolo"/>
    <tableColumn id="29" xr3:uid="{00000000-0010-0000-0000-00001D000000}" name="Codice vincolo tesoreria"/>
    <tableColumn id="30" xr3:uid="{00000000-0010-0000-0000-00001E000000}" name="Descrizione vincolo tesoreria"/>
    <tableColumn id="31" xr3:uid="{00000000-0010-0000-0000-00001F000000}" name="Progressivo capitolo"/>
    <tableColumn id="32" xr3:uid="{00000000-0010-0000-0000-000020000000}" name="Codice interno"/>
    <tableColumn id="33" xr3:uid="{00000000-0010-0000-0000-000021000000}" name="Variazione da registrare nel bilancio successivo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" displayName="table_1" ref="A1:AN64" totalsRowCount="1">
  <autoFilter ref="A1:AN63" xr:uid="{00000000-0009-0000-0100-000002000000}"/>
  <tableColumns count="40">
    <tableColumn id="1" xr3:uid="{00000000-0010-0000-0100-000001000000}" name="Progressivo" totalsRowLabel="Total"/>
    <tableColumn id="2" xr3:uid="{00000000-0010-0000-0100-000002000000}" name="Data"/>
    <tableColumn id="3" xr3:uid="{00000000-0010-0000-0100-000003000000}" name="Oggetto"/>
    <tableColumn id="4" xr3:uid="{00000000-0010-0000-0100-000004000000}" name="Tipo provvedimento"/>
    <tableColumn id="5" xr3:uid="{00000000-0010-0000-0100-000005000000}" name="Anno provvedimento"/>
    <tableColumn id="6" xr3:uid="{00000000-0010-0000-0100-000006000000}" name="Numero provvedimento"/>
    <tableColumn id="7" xr3:uid="{00000000-0010-0000-0100-000007000000}" name="Titolo"/>
    <tableColumn id="8" xr3:uid="{00000000-0010-0000-0100-000008000000}" name="II liv. p.f."/>
    <tableColumn id="9" xr3:uid="{00000000-0010-0000-0100-000009000000}" name="III liv. p.f."/>
    <tableColumn id="10" xr3:uid="{00000000-0010-0000-0100-00000A000000}" name="IV liv. p.f."/>
    <tableColumn id="11" xr3:uid="{00000000-0010-0000-0100-00000B000000}" name="V liv. p.f."/>
    <tableColumn id="12" xr3:uid="{00000000-0010-0000-0100-00000C000000}" name="Missione"/>
    <tableColumn id="13" xr3:uid="{00000000-0010-0000-0100-00000D000000}" name="Programma"/>
    <tableColumn id="14" xr3:uid="{00000000-0010-0000-0100-00000E000000}" name="Capitolo"/>
    <tableColumn id="15" xr3:uid="{00000000-0010-0000-0100-00000F000000}" name="Articolo"/>
    <tableColumn id="16" xr3:uid="{00000000-0010-0000-0100-000010000000}" name="Descrizione capitolo"/>
    <tableColumn id="17" xr3:uid="{00000000-0010-0000-0100-000011000000}" name="Note capitolo"/>
    <tableColumn id="18" xr3:uid="{00000000-0010-0000-0100-000012000000}" name="Note variazione"/>
    <tableColumn id="19" xr3:uid="{00000000-0010-0000-0100-000013000000}" name="Variazione competenza" totalsRowFunction="sum"/>
    <tableColumn id="20" xr3:uid="{00000000-0010-0000-0100-000014000000}" name="Di cui finanziato con avanzo" totalsRowFunction="sum"/>
    <tableColumn id="21" xr3:uid="{00000000-0010-0000-0100-000015000000}" name="Variazione cassa" totalsRowFunction="sum"/>
    <tableColumn id="22" xr3:uid="{00000000-0010-0000-0100-000016000000}" name="Variazione fpv" totalsRowFunction="sum"/>
    <tableColumn id="23" xr3:uid="{00000000-0010-0000-0100-000017000000}" name="Variazione competenza 2026" totalsRowFunction="sum"/>
    <tableColumn id="24" xr3:uid="{00000000-0010-0000-0100-000018000000}" name="Variazione fpv 2026" totalsRowFunction="sum"/>
    <tableColumn id="25" xr3:uid="{00000000-0010-0000-0100-000019000000}" name="Variazione competenza 2027" totalsRowFunction="sum"/>
    <tableColumn id="26" xr3:uid="{00000000-0010-0000-0100-00001A000000}" name="Variazione fpv 2027" totalsRowFunction="sum"/>
    <tableColumn id="27" xr3:uid="{00000000-0010-0000-0100-00001B000000}" name="Importo 2025 finanziato con avanzo" totalsRowFunction="sum"/>
    <tableColumn id="28" xr3:uid="{00000000-0010-0000-0100-00001C000000}" name="Codice accantonamento"/>
    <tableColumn id="29" xr3:uid="{00000000-0010-0000-0100-00001D000000}" name="Stato variazione"/>
    <tableColumn id="30" xr3:uid="{00000000-0010-0000-0100-00001E000000}" name="C.d.R."/>
    <tableColumn id="31" xr3:uid="{00000000-0010-0000-0100-00001F000000}" name="Centro di costo"/>
    <tableColumn id="32" xr3:uid="{00000000-0010-0000-0100-000020000000}" name="Codici raggruppamento"/>
    <tableColumn id="33" xr3:uid="{00000000-0010-0000-0100-000021000000}" name="Codice vincolo bilancio"/>
    <tableColumn id="34" xr3:uid="{00000000-0010-0000-0100-000022000000}" name="Descrizione vincolo bilancio"/>
    <tableColumn id="35" xr3:uid="{00000000-0010-0000-0100-000023000000}" name="Tipo vincolo"/>
    <tableColumn id="36" xr3:uid="{00000000-0010-0000-0100-000024000000}" name="Codice vincolo tesoreria"/>
    <tableColumn id="37" xr3:uid="{00000000-0010-0000-0100-000025000000}" name="Descrizione vincolo tesoreria"/>
    <tableColumn id="38" xr3:uid="{00000000-0010-0000-0100-000026000000}" name="Progressivo capitolo"/>
    <tableColumn id="39" xr3:uid="{00000000-0010-0000-0100-000027000000}" name="Codice interno"/>
    <tableColumn id="40" xr3:uid="{00000000-0010-0000-0100-000028000000}" name="Variazione da registrare nel bilancio successiv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33" width="18.7109375" customWidth="1"/>
  </cols>
  <sheetData>
    <row r="1" spans="1:33" s="1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</row>
    <row r="2" spans="1:33" x14ac:dyDescent="0.25">
      <c r="A2" s="3" t="s">
        <v>33</v>
      </c>
      <c r="B2" s="4">
        <v>45982</v>
      </c>
      <c r="C2" s="5" t="s">
        <v>34</v>
      </c>
      <c r="D2" s="5" t="s">
        <v>35</v>
      </c>
      <c r="E2" s="3" t="s">
        <v>36</v>
      </c>
      <c r="F2" s="3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3">
        <v>1600</v>
      </c>
      <c r="M2" s="3">
        <v>0</v>
      </c>
      <c r="N2" s="5" t="s">
        <v>43</v>
      </c>
      <c r="O2" s="5" t="s">
        <v>44</v>
      </c>
      <c r="P2" s="5" t="s">
        <v>44</v>
      </c>
      <c r="Q2" s="6">
        <v>-5000</v>
      </c>
      <c r="R2" s="6">
        <v>-64612.93</v>
      </c>
      <c r="S2" s="6">
        <v>0</v>
      </c>
      <c r="T2" s="6">
        <v>0</v>
      </c>
      <c r="U2" s="5"/>
      <c r="V2" s="5" t="s">
        <v>45</v>
      </c>
      <c r="W2" s="5" t="s">
        <v>46</v>
      </c>
      <c r="X2" s="5" t="s">
        <v>47</v>
      </c>
      <c r="Y2" s="5" t="s">
        <v>44</v>
      </c>
      <c r="Z2" s="5"/>
      <c r="AA2" s="5"/>
      <c r="AB2" s="5" t="s">
        <v>44</v>
      </c>
      <c r="AC2" s="5"/>
      <c r="AD2" s="5"/>
      <c r="AE2" s="3">
        <v>0</v>
      </c>
      <c r="AF2" s="3" t="s">
        <v>44</v>
      </c>
      <c r="AG2" s="3" t="s">
        <v>48</v>
      </c>
    </row>
    <row r="3" spans="1:33" x14ac:dyDescent="0.25">
      <c r="A3" s="7" t="s">
        <v>33</v>
      </c>
      <c r="B3" s="8">
        <v>45982</v>
      </c>
      <c r="C3" s="9" t="s">
        <v>34</v>
      </c>
      <c r="D3" s="9" t="s">
        <v>35</v>
      </c>
      <c r="E3" s="7" t="s">
        <v>36</v>
      </c>
      <c r="F3" s="7" t="s">
        <v>37</v>
      </c>
      <c r="G3" s="9" t="s">
        <v>38</v>
      </c>
      <c r="H3" s="9" t="s">
        <v>39</v>
      </c>
      <c r="I3" s="9" t="s">
        <v>40</v>
      </c>
      <c r="J3" s="9" t="s">
        <v>49</v>
      </c>
      <c r="K3" s="9" t="s">
        <v>50</v>
      </c>
      <c r="L3" s="7">
        <v>880</v>
      </c>
      <c r="M3" s="7">
        <v>0</v>
      </c>
      <c r="N3" s="9" t="s">
        <v>51</v>
      </c>
      <c r="O3" s="9" t="s">
        <v>44</v>
      </c>
      <c r="P3" s="9" t="s">
        <v>44</v>
      </c>
      <c r="Q3" s="10">
        <v>-2500</v>
      </c>
      <c r="R3" s="10">
        <v>-2500</v>
      </c>
      <c r="S3" s="10">
        <v>0</v>
      </c>
      <c r="T3" s="10">
        <v>0</v>
      </c>
      <c r="U3" s="9"/>
      <c r="V3" s="9" t="s">
        <v>45</v>
      </c>
      <c r="W3" s="9" t="s">
        <v>46</v>
      </c>
      <c r="X3" s="9" t="s">
        <v>52</v>
      </c>
      <c r="Y3" s="9" t="s">
        <v>44</v>
      </c>
      <c r="Z3" s="9"/>
      <c r="AA3" s="9"/>
      <c r="AB3" s="9" t="s">
        <v>44</v>
      </c>
      <c r="AC3" s="9"/>
      <c r="AD3" s="9"/>
      <c r="AE3" s="7">
        <v>0</v>
      </c>
      <c r="AF3" s="7" t="s">
        <v>44</v>
      </c>
      <c r="AG3" s="7" t="s">
        <v>48</v>
      </c>
    </row>
    <row r="4" spans="1:33" x14ac:dyDescent="0.25">
      <c r="A4" s="7" t="s">
        <v>33</v>
      </c>
      <c r="B4" s="8">
        <v>45982</v>
      </c>
      <c r="C4" s="9" t="s">
        <v>34</v>
      </c>
      <c r="D4" s="9" t="s">
        <v>35</v>
      </c>
      <c r="E4" s="7" t="s">
        <v>36</v>
      </c>
      <c r="F4" s="7" t="s">
        <v>37</v>
      </c>
      <c r="G4" s="9" t="s">
        <v>38</v>
      </c>
      <c r="H4" s="9" t="s">
        <v>39</v>
      </c>
      <c r="I4" s="9" t="s">
        <v>40</v>
      </c>
      <c r="J4" s="9" t="s">
        <v>53</v>
      </c>
      <c r="K4" s="9" t="s">
        <v>42</v>
      </c>
      <c r="L4" s="7">
        <v>1800</v>
      </c>
      <c r="M4" s="7">
        <v>0</v>
      </c>
      <c r="N4" s="9" t="s">
        <v>54</v>
      </c>
      <c r="O4" s="9" t="s">
        <v>44</v>
      </c>
      <c r="P4" s="9" t="s">
        <v>44</v>
      </c>
      <c r="Q4" s="10">
        <v>-7000</v>
      </c>
      <c r="R4" s="10">
        <v>-31167.21</v>
      </c>
      <c r="S4" s="10">
        <v>0</v>
      </c>
      <c r="T4" s="10">
        <v>0</v>
      </c>
      <c r="U4" s="9"/>
      <c r="V4" s="9" t="s">
        <v>45</v>
      </c>
      <c r="W4" s="9" t="s">
        <v>46</v>
      </c>
      <c r="X4" s="9" t="s">
        <v>47</v>
      </c>
      <c r="Y4" s="9" t="s">
        <v>44</v>
      </c>
      <c r="Z4" s="9"/>
      <c r="AA4" s="9"/>
      <c r="AB4" s="9" t="s">
        <v>44</v>
      </c>
      <c r="AC4" s="9"/>
      <c r="AD4" s="9"/>
      <c r="AE4" s="7">
        <v>0</v>
      </c>
      <c r="AF4" s="7" t="s">
        <v>44</v>
      </c>
      <c r="AG4" s="7" t="s">
        <v>48</v>
      </c>
    </row>
    <row r="5" spans="1:33" x14ac:dyDescent="0.25">
      <c r="A5" s="7" t="s">
        <v>33</v>
      </c>
      <c r="B5" s="8">
        <v>45982</v>
      </c>
      <c r="C5" s="9" t="s">
        <v>34</v>
      </c>
      <c r="D5" s="9" t="s">
        <v>35</v>
      </c>
      <c r="E5" s="7" t="s">
        <v>36</v>
      </c>
      <c r="F5" s="7" t="s">
        <v>37</v>
      </c>
      <c r="G5" s="9" t="s">
        <v>55</v>
      </c>
      <c r="H5" s="9" t="s">
        <v>56</v>
      </c>
      <c r="I5" s="9" t="s">
        <v>57</v>
      </c>
      <c r="J5" s="9" t="s">
        <v>58</v>
      </c>
      <c r="K5" s="9" t="s">
        <v>42</v>
      </c>
      <c r="L5" s="7">
        <v>2100</v>
      </c>
      <c r="M5" s="7">
        <v>0</v>
      </c>
      <c r="N5" s="9" t="s">
        <v>59</v>
      </c>
      <c r="O5" s="9" t="s">
        <v>44</v>
      </c>
      <c r="P5" s="9" t="s">
        <v>44</v>
      </c>
      <c r="Q5" s="10">
        <v>11030.81</v>
      </c>
      <c r="R5" s="10">
        <v>11031.03</v>
      </c>
      <c r="S5" s="10">
        <v>0</v>
      </c>
      <c r="T5" s="10">
        <v>0</v>
      </c>
      <c r="U5" s="9"/>
      <c r="V5" s="9" t="s">
        <v>45</v>
      </c>
      <c r="W5" s="9" t="s">
        <v>46</v>
      </c>
      <c r="X5" s="9" t="s">
        <v>47</v>
      </c>
      <c r="Y5" s="9" t="s">
        <v>44</v>
      </c>
      <c r="Z5" s="9"/>
      <c r="AA5" s="9"/>
      <c r="AB5" s="9" t="s">
        <v>44</v>
      </c>
      <c r="AC5" s="9"/>
      <c r="AD5" s="9"/>
      <c r="AE5" s="7">
        <v>0</v>
      </c>
      <c r="AF5" s="7" t="s">
        <v>44</v>
      </c>
      <c r="AG5" s="7" t="s">
        <v>48</v>
      </c>
    </row>
    <row r="6" spans="1:33" x14ac:dyDescent="0.25">
      <c r="A6" s="7" t="s">
        <v>33</v>
      </c>
      <c r="B6" s="8">
        <v>45982</v>
      </c>
      <c r="C6" s="9" t="s">
        <v>34</v>
      </c>
      <c r="D6" s="9" t="s">
        <v>35</v>
      </c>
      <c r="E6" s="7" t="s">
        <v>36</v>
      </c>
      <c r="F6" s="7" t="s">
        <v>37</v>
      </c>
      <c r="G6" s="9" t="s">
        <v>55</v>
      </c>
      <c r="H6" s="9" t="s">
        <v>56</v>
      </c>
      <c r="I6" s="9" t="s">
        <v>57</v>
      </c>
      <c r="J6" s="9" t="s">
        <v>58</v>
      </c>
      <c r="K6" s="9" t="s">
        <v>42</v>
      </c>
      <c r="L6" s="7">
        <v>2300</v>
      </c>
      <c r="M6" s="7">
        <v>0</v>
      </c>
      <c r="N6" s="9" t="s">
        <v>60</v>
      </c>
      <c r="O6" s="9" t="s">
        <v>44</v>
      </c>
      <c r="P6" s="9" t="s">
        <v>44</v>
      </c>
      <c r="Q6" s="10">
        <v>-3800</v>
      </c>
      <c r="R6" s="10">
        <v>-3800</v>
      </c>
      <c r="S6" s="10">
        <v>0</v>
      </c>
      <c r="T6" s="10">
        <v>0</v>
      </c>
      <c r="U6" s="9"/>
      <c r="V6" s="9" t="s">
        <v>45</v>
      </c>
      <c r="W6" s="9" t="s">
        <v>46</v>
      </c>
      <c r="X6" s="9" t="s">
        <v>61</v>
      </c>
      <c r="Y6" s="9" t="s">
        <v>44</v>
      </c>
      <c r="Z6" s="9"/>
      <c r="AA6" s="9"/>
      <c r="AB6" s="9" t="s">
        <v>44</v>
      </c>
      <c r="AC6" s="9"/>
      <c r="AD6" s="9"/>
      <c r="AE6" s="7">
        <v>0</v>
      </c>
      <c r="AF6" s="7" t="s">
        <v>44</v>
      </c>
      <c r="AG6" s="7" t="s">
        <v>48</v>
      </c>
    </row>
    <row r="7" spans="1:33" x14ac:dyDescent="0.25">
      <c r="A7" s="7" t="s">
        <v>33</v>
      </c>
      <c r="B7" s="8">
        <v>45982</v>
      </c>
      <c r="C7" s="9" t="s">
        <v>34</v>
      </c>
      <c r="D7" s="9" t="s">
        <v>35</v>
      </c>
      <c r="E7" s="7" t="s">
        <v>36</v>
      </c>
      <c r="F7" s="7" t="s">
        <v>37</v>
      </c>
      <c r="G7" s="9" t="s">
        <v>55</v>
      </c>
      <c r="H7" s="9" t="s">
        <v>56</v>
      </c>
      <c r="I7" s="9" t="s">
        <v>57</v>
      </c>
      <c r="J7" s="9" t="s">
        <v>58</v>
      </c>
      <c r="K7" s="9" t="s">
        <v>42</v>
      </c>
      <c r="L7" s="7">
        <v>5950</v>
      </c>
      <c r="M7" s="7">
        <v>0</v>
      </c>
      <c r="N7" s="9" t="s">
        <v>62</v>
      </c>
      <c r="O7" s="9" t="s">
        <v>44</v>
      </c>
      <c r="P7" s="9" t="s">
        <v>44</v>
      </c>
      <c r="Q7" s="10">
        <v>1000</v>
      </c>
      <c r="R7" s="10">
        <v>1000</v>
      </c>
      <c r="S7" s="10">
        <v>0</v>
      </c>
      <c r="T7" s="10">
        <v>0</v>
      </c>
      <c r="U7" s="9"/>
      <c r="V7" s="9" t="s">
        <v>45</v>
      </c>
      <c r="W7" s="9" t="s">
        <v>46</v>
      </c>
      <c r="X7" s="9" t="s">
        <v>47</v>
      </c>
      <c r="Y7" s="9" t="s">
        <v>44</v>
      </c>
      <c r="Z7" s="9"/>
      <c r="AA7" s="9"/>
      <c r="AB7" s="9" t="s">
        <v>44</v>
      </c>
      <c r="AC7" s="9"/>
      <c r="AD7" s="9"/>
      <c r="AE7" s="7">
        <v>0</v>
      </c>
      <c r="AF7" s="7" t="s">
        <v>44</v>
      </c>
      <c r="AG7" s="7" t="s">
        <v>48</v>
      </c>
    </row>
    <row r="8" spans="1:33" x14ac:dyDescent="0.25">
      <c r="A8" s="7" t="s">
        <v>33</v>
      </c>
      <c r="B8" s="8">
        <v>45982</v>
      </c>
      <c r="C8" s="9" t="s">
        <v>34</v>
      </c>
      <c r="D8" s="9" t="s">
        <v>35</v>
      </c>
      <c r="E8" s="7" t="s">
        <v>36</v>
      </c>
      <c r="F8" s="7" t="s">
        <v>37</v>
      </c>
      <c r="G8" s="9" t="s">
        <v>55</v>
      </c>
      <c r="H8" s="9" t="s">
        <v>56</v>
      </c>
      <c r="I8" s="9" t="s">
        <v>57</v>
      </c>
      <c r="J8" s="9" t="s">
        <v>63</v>
      </c>
      <c r="K8" s="9" t="s">
        <v>42</v>
      </c>
      <c r="L8" s="7">
        <v>2400</v>
      </c>
      <c r="M8" s="7">
        <v>0</v>
      </c>
      <c r="N8" s="9" t="s">
        <v>64</v>
      </c>
      <c r="O8" s="9" t="s">
        <v>44</v>
      </c>
      <c r="P8" s="9" t="s">
        <v>44</v>
      </c>
      <c r="Q8" s="10">
        <v>-10857.2</v>
      </c>
      <c r="R8" s="10">
        <v>-10857.2</v>
      </c>
      <c r="S8" s="10">
        <v>0</v>
      </c>
      <c r="T8" s="10">
        <v>0</v>
      </c>
      <c r="U8" s="9"/>
      <c r="V8" s="9" t="s">
        <v>45</v>
      </c>
      <c r="W8" s="9" t="s">
        <v>65</v>
      </c>
      <c r="X8" s="9" t="s">
        <v>66</v>
      </c>
      <c r="Y8" s="9" t="s">
        <v>44</v>
      </c>
      <c r="Z8" s="9"/>
      <c r="AA8" s="9"/>
      <c r="AB8" s="9" t="s">
        <v>44</v>
      </c>
      <c r="AC8" s="9"/>
      <c r="AD8" s="9"/>
      <c r="AE8" s="7">
        <v>0</v>
      </c>
      <c r="AF8" s="7" t="s">
        <v>44</v>
      </c>
      <c r="AG8" s="7" t="s">
        <v>48</v>
      </c>
    </row>
    <row r="9" spans="1:33" x14ac:dyDescent="0.25">
      <c r="A9" s="7" t="s">
        <v>33</v>
      </c>
      <c r="B9" s="8">
        <v>45982</v>
      </c>
      <c r="C9" s="9" t="s">
        <v>34</v>
      </c>
      <c r="D9" s="9" t="s">
        <v>35</v>
      </c>
      <c r="E9" s="7" t="s">
        <v>36</v>
      </c>
      <c r="F9" s="7" t="s">
        <v>37</v>
      </c>
      <c r="G9" s="9" t="s">
        <v>67</v>
      </c>
      <c r="H9" s="9" t="s">
        <v>68</v>
      </c>
      <c r="I9" s="9" t="s">
        <v>69</v>
      </c>
      <c r="J9" s="9" t="s">
        <v>70</v>
      </c>
      <c r="K9" s="9" t="s">
        <v>42</v>
      </c>
      <c r="L9" s="7">
        <v>3250</v>
      </c>
      <c r="M9" s="7">
        <v>0</v>
      </c>
      <c r="N9" s="9" t="s">
        <v>71</v>
      </c>
      <c r="O9" s="9" t="s">
        <v>44</v>
      </c>
      <c r="P9" s="9" t="s">
        <v>44</v>
      </c>
      <c r="Q9" s="10">
        <v>-2200</v>
      </c>
      <c r="R9" s="10">
        <v>-2200</v>
      </c>
      <c r="S9" s="10">
        <v>0</v>
      </c>
      <c r="T9" s="10">
        <v>0</v>
      </c>
      <c r="U9" s="9"/>
      <c r="V9" s="9" t="s">
        <v>45</v>
      </c>
      <c r="W9" s="9" t="s">
        <v>46</v>
      </c>
      <c r="X9" s="9" t="s">
        <v>72</v>
      </c>
      <c r="Y9" s="9" t="s">
        <v>44</v>
      </c>
      <c r="Z9" s="9"/>
      <c r="AA9" s="9"/>
      <c r="AB9" s="9" t="s">
        <v>44</v>
      </c>
      <c r="AC9" s="9"/>
      <c r="AD9" s="9"/>
      <c r="AE9" s="7">
        <v>0</v>
      </c>
      <c r="AF9" s="7" t="s">
        <v>44</v>
      </c>
      <c r="AG9" s="7" t="s">
        <v>48</v>
      </c>
    </row>
    <row r="10" spans="1:33" x14ac:dyDescent="0.25">
      <c r="A10" s="7" t="s">
        <v>33</v>
      </c>
      <c r="B10" s="8">
        <v>45982</v>
      </c>
      <c r="C10" s="9" t="s">
        <v>34</v>
      </c>
      <c r="D10" s="9" t="s">
        <v>35</v>
      </c>
      <c r="E10" s="7" t="s">
        <v>36</v>
      </c>
      <c r="F10" s="7" t="s">
        <v>37</v>
      </c>
      <c r="G10" s="9" t="s">
        <v>67</v>
      </c>
      <c r="H10" s="9" t="s">
        <v>68</v>
      </c>
      <c r="I10" s="9" t="s">
        <v>69</v>
      </c>
      <c r="J10" s="9" t="s">
        <v>70</v>
      </c>
      <c r="K10" s="9" t="s">
        <v>42</v>
      </c>
      <c r="L10" s="7">
        <v>3350</v>
      </c>
      <c r="M10" s="7">
        <v>0</v>
      </c>
      <c r="N10" s="9" t="s">
        <v>73</v>
      </c>
      <c r="O10" s="9" t="s">
        <v>44</v>
      </c>
      <c r="P10" s="9" t="s">
        <v>44</v>
      </c>
      <c r="Q10" s="10">
        <v>3750</v>
      </c>
      <c r="R10" s="10">
        <v>3750</v>
      </c>
      <c r="S10" s="10">
        <v>0</v>
      </c>
      <c r="T10" s="10">
        <v>0</v>
      </c>
      <c r="U10" s="9"/>
      <c r="V10" s="9" t="s">
        <v>45</v>
      </c>
      <c r="W10" s="9" t="s">
        <v>46</v>
      </c>
      <c r="X10" s="9" t="s">
        <v>47</v>
      </c>
      <c r="Y10" s="9" t="s">
        <v>44</v>
      </c>
      <c r="Z10" s="9"/>
      <c r="AA10" s="9"/>
      <c r="AB10" s="9" t="s">
        <v>44</v>
      </c>
      <c r="AC10" s="9"/>
      <c r="AD10" s="9"/>
      <c r="AE10" s="7">
        <v>0</v>
      </c>
      <c r="AF10" s="7" t="s">
        <v>44</v>
      </c>
      <c r="AG10" s="7" t="s">
        <v>48</v>
      </c>
    </row>
    <row r="11" spans="1:33" x14ac:dyDescent="0.25">
      <c r="A11" s="7" t="s">
        <v>33</v>
      </c>
      <c r="B11" s="8">
        <v>45982</v>
      </c>
      <c r="C11" s="9" t="s">
        <v>34</v>
      </c>
      <c r="D11" s="9" t="s">
        <v>35</v>
      </c>
      <c r="E11" s="7" t="s">
        <v>36</v>
      </c>
      <c r="F11" s="7" t="s">
        <v>37</v>
      </c>
      <c r="G11" s="9" t="s">
        <v>67</v>
      </c>
      <c r="H11" s="9" t="s">
        <v>68</v>
      </c>
      <c r="I11" s="9" t="s">
        <v>74</v>
      </c>
      <c r="J11" s="9" t="s">
        <v>75</v>
      </c>
      <c r="K11" s="9" t="s">
        <v>42</v>
      </c>
      <c r="L11" s="7">
        <v>5400</v>
      </c>
      <c r="M11" s="7">
        <v>0</v>
      </c>
      <c r="N11" s="9" t="s">
        <v>76</v>
      </c>
      <c r="O11" s="9" t="s">
        <v>44</v>
      </c>
      <c r="P11" s="9" t="s">
        <v>44</v>
      </c>
      <c r="Q11" s="10">
        <v>1200</v>
      </c>
      <c r="R11" s="10">
        <v>2989.76</v>
      </c>
      <c r="S11" s="10">
        <v>0</v>
      </c>
      <c r="T11" s="10">
        <v>0</v>
      </c>
      <c r="U11" s="9"/>
      <c r="V11" s="9" t="s">
        <v>45</v>
      </c>
      <c r="W11" s="9" t="s">
        <v>46</v>
      </c>
      <c r="X11" s="9" t="s">
        <v>77</v>
      </c>
      <c r="Y11" s="9" t="s">
        <v>44</v>
      </c>
      <c r="Z11" s="9"/>
      <c r="AA11" s="9"/>
      <c r="AB11" s="9" t="s">
        <v>44</v>
      </c>
      <c r="AC11" s="9"/>
      <c r="AD11" s="9"/>
      <c r="AE11" s="7">
        <v>0</v>
      </c>
      <c r="AF11" s="7" t="s">
        <v>44</v>
      </c>
      <c r="AG11" s="7" t="s">
        <v>48</v>
      </c>
    </row>
    <row r="12" spans="1:33" x14ac:dyDescent="0.25">
      <c r="A12" s="7" t="s">
        <v>33</v>
      </c>
      <c r="B12" s="8">
        <v>45982</v>
      </c>
      <c r="C12" s="9" t="s">
        <v>34</v>
      </c>
      <c r="D12" s="9" t="s">
        <v>35</v>
      </c>
      <c r="E12" s="7" t="s">
        <v>36</v>
      </c>
      <c r="F12" s="7" t="s">
        <v>37</v>
      </c>
      <c r="G12" s="9" t="s">
        <v>67</v>
      </c>
      <c r="H12" s="9" t="s">
        <v>68</v>
      </c>
      <c r="I12" s="9" t="s">
        <v>74</v>
      </c>
      <c r="J12" s="9" t="s">
        <v>78</v>
      </c>
      <c r="K12" s="9" t="s">
        <v>42</v>
      </c>
      <c r="L12" s="7">
        <v>3500</v>
      </c>
      <c r="M12" s="7">
        <v>0</v>
      </c>
      <c r="N12" s="9" t="s">
        <v>79</v>
      </c>
      <c r="O12" s="9" t="s">
        <v>44</v>
      </c>
      <c r="P12" s="9" t="s">
        <v>44</v>
      </c>
      <c r="Q12" s="10">
        <v>14500</v>
      </c>
      <c r="R12" s="10">
        <v>14321.7</v>
      </c>
      <c r="S12" s="10">
        <v>0</v>
      </c>
      <c r="T12" s="10">
        <v>0</v>
      </c>
      <c r="U12" s="9"/>
      <c r="V12" s="9" t="s">
        <v>45</v>
      </c>
      <c r="W12" s="9" t="s">
        <v>65</v>
      </c>
      <c r="X12" s="9" t="s">
        <v>80</v>
      </c>
      <c r="Y12" s="9" t="s">
        <v>44</v>
      </c>
      <c r="Z12" s="9"/>
      <c r="AA12" s="9"/>
      <c r="AB12" s="9" t="s">
        <v>44</v>
      </c>
      <c r="AC12" s="9"/>
      <c r="AD12" s="9"/>
      <c r="AE12" s="7">
        <v>0</v>
      </c>
      <c r="AF12" s="7" t="s">
        <v>44</v>
      </c>
      <c r="AG12" s="7" t="s">
        <v>48</v>
      </c>
    </row>
    <row r="13" spans="1:33" x14ac:dyDescent="0.25">
      <c r="A13" s="7" t="s">
        <v>33</v>
      </c>
      <c r="B13" s="8">
        <v>45982</v>
      </c>
      <c r="C13" s="9" t="s">
        <v>34</v>
      </c>
      <c r="D13" s="9" t="s">
        <v>35</v>
      </c>
      <c r="E13" s="7" t="s">
        <v>36</v>
      </c>
      <c r="F13" s="7" t="s">
        <v>37</v>
      </c>
      <c r="G13" s="9" t="s">
        <v>67</v>
      </c>
      <c r="H13" s="9" t="s">
        <v>68</v>
      </c>
      <c r="I13" s="9" t="s">
        <v>74</v>
      </c>
      <c r="J13" s="9" t="s">
        <v>78</v>
      </c>
      <c r="K13" s="9" t="s">
        <v>42</v>
      </c>
      <c r="L13" s="7">
        <v>3900</v>
      </c>
      <c r="M13" s="7">
        <v>0</v>
      </c>
      <c r="N13" s="9" t="s">
        <v>81</v>
      </c>
      <c r="O13" s="9" t="s">
        <v>44</v>
      </c>
      <c r="P13" s="9" t="s">
        <v>44</v>
      </c>
      <c r="Q13" s="10">
        <v>10450</v>
      </c>
      <c r="R13" s="10">
        <v>10450</v>
      </c>
      <c r="S13" s="10">
        <v>0</v>
      </c>
      <c r="T13" s="10">
        <v>0</v>
      </c>
      <c r="U13" s="9"/>
      <c r="V13" s="9" t="s">
        <v>45</v>
      </c>
      <c r="W13" s="9" t="s">
        <v>65</v>
      </c>
      <c r="X13" s="9" t="s">
        <v>80</v>
      </c>
      <c r="Y13" s="9" t="s">
        <v>44</v>
      </c>
      <c r="Z13" s="9"/>
      <c r="AA13" s="9"/>
      <c r="AB13" s="9" t="s">
        <v>44</v>
      </c>
      <c r="AC13" s="9"/>
      <c r="AD13" s="9"/>
      <c r="AE13" s="7">
        <v>0</v>
      </c>
      <c r="AF13" s="7" t="s">
        <v>44</v>
      </c>
      <c r="AG13" s="7" t="s">
        <v>48</v>
      </c>
    </row>
    <row r="14" spans="1:33" x14ac:dyDescent="0.25">
      <c r="A14" s="7" t="s">
        <v>33</v>
      </c>
      <c r="B14" s="8">
        <v>45982</v>
      </c>
      <c r="C14" s="9" t="s">
        <v>34</v>
      </c>
      <c r="D14" s="9" t="s">
        <v>35</v>
      </c>
      <c r="E14" s="7" t="s">
        <v>36</v>
      </c>
      <c r="F14" s="7" t="s">
        <v>37</v>
      </c>
      <c r="G14" s="9" t="s">
        <v>67</v>
      </c>
      <c r="H14" s="9" t="s">
        <v>82</v>
      </c>
      <c r="I14" s="9" t="s">
        <v>83</v>
      </c>
      <c r="J14" s="9" t="s">
        <v>83</v>
      </c>
      <c r="K14" s="9" t="s">
        <v>84</v>
      </c>
      <c r="L14" s="7">
        <v>4700</v>
      </c>
      <c r="M14" s="7">
        <v>0</v>
      </c>
      <c r="N14" s="9" t="s">
        <v>85</v>
      </c>
      <c r="O14" s="9" t="s">
        <v>44</v>
      </c>
      <c r="P14" s="9" t="s">
        <v>44</v>
      </c>
      <c r="Q14" s="10">
        <v>-2930</v>
      </c>
      <c r="R14" s="10">
        <v>-6225</v>
      </c>
      <c r="S14" s="10">
        <v>0</v>
      </c>
      <c r="T14" s="10">
        <v>0</v>
      </c>
      <c r="U14" s="9"/>
      <c r="V14" s="9" t="s">
        <v>45</v>
      </c>
      <c r="W14" s="9" t="s">
        <v>46</v>
      </c>
      <c r="X14" s="9" t="s">
        <v>61</v>
      </c>
      <c r="Y14" s="9" t="s">
        <v>44</v>
      </c>
      <c r="Z14" s="9"/>
      <c r="AA14" s="9"/>
      <c r="AB14" s="9" t="s">
        <v>44</v>
      </c>
      <c r="AC14" s="9"/>
      <c r="AD14" s="9"/>
      <c r="AE14" s="7">
        <v>0</v>
      </c>
      <c r="AF14" s="7" t="s">
        <v>44</v>
      </c>
      <c r="AG14" s="7" t="s">
        <v>48</v>
      </c>
    </row>
    <row r="15" spans="1:33" x14ac:dyDescent="0.25">
      <c r="A15" s="7" t="s">
        <v>33</v>
      </c>
      <c r="B15" s="8">
        <v>45982</v>
      </c>
      <c r="C15" s="9" t="s">
        <v>34</v>
      </c>
      <c r="D15" s="9" t="s">
        <v>35</v>
      </c>
      <c r="E15" s="7" t="s">
        <v>36</v>
      </c>
      <c r="F15" s="7" t="s">
        <v>37</v>
      </c>
      <c r="G15" s="9" t="s">
        <v>67</v>
      </c>
      <c r="H15" s="9" t="s">
        <v>82</v>
      </c>
      <c r="I15" s="9" t="s">
        <v>83</v>
      </c>
      <c r="J15" s="9" t="s">
        <v>83</v>
      </c>
      <c r="K15" s="9" t="s">
        <v>84</v>
      </c>
      <c r="L15" s="7">
        <v>5500</v>
      </c>
      <c r="M15" s="7">
        <v>0</v>
      </c>
      <c r="N15" s="9" t="s">
        <v>86</v>
      </c>
      <c r="O15" s="9" t="s">
        <v>44</v>
      </c>
      <c r="P15" s="9" t="s">
        <v>44</v>
      </c>
      <c r="Q15" s="10">
        <v>-21000</v>
      </c>
      <c r="R15" s="10">
        <v>-21000</v>
      </c>
      <c r="S15" s="10">
        <v>0</v>
      </c>
      <c r="T15" s="10">
        <v>0</v>
      </c>
      <c r="U15" s="9"/>
      <c r="V15" s="9" t="s">
        <v>45</v>
      </c>
      <c r="W15" s="9" t="s">
        <v>46</v>
      </c>
      <c r="X15" s="9" t="s">
        <v>87</v>
      </c>
      <c r="Y15" s="9" t="s">
        <v>44</v>
      </c>
      <c r="Z15" s="9"/>
      <c r="AA15" s="9"/>
      <c r="AB15" s="9" t="s">
        <v>44</v>
      </c>
      <c r="AC15" s="9"/>
      <c r="AD15" s="9"/>
      <c r="AE15" s="7">
        <v>0</v>
      </c>
      <c r="AF15" s="7" t="s">
        <v>44</v>
      </c>
      <c r="AG15" s="7" t="s">
        <v>48</v>
      </c>
    </row>
    <row r="16" spans="1:33" x14ac:dyDescent="0.25">
      <c r="A16" s="7" t="s">
        <v>33</v>
      </c>
      <c r="B16" s="8">
        <v>45982</v>
      </c>
      <c r="C16" s="9" t="s">
        <v>34</v>
      </c>
      <c r="D16" s="9" t="s">
        <v>35</v>
      </c>
      <c r="E16" s="7" t="s">
        <v>36</v>
      </c>
      <c r="F16" s="7" t="s">
        <v>37</v>
      </c>
      <c r="G16" s="9" t="s">
        <v>88</v>
      </c>
      <c r="H16" s="9" t="s">
        <v>89</v>
      </c>
      <c r="I16" s="9" t="s">
        <v>90</v>
      </c>
      <c r="J16" s="9" t="s">
        <v>91</v>
      </c>
      <c r="K16" s="9" t="s">
        <v>42</v>
      </c>
      <c r="L16" s="7">
        <v>8150</v>
      </c>
      <c r="M16" s="7">
        <v>0</v>
      </c>
      <c r="N16" s="9" t="s">
        <v>92</v>
      </c>
      <c r="O16" s="9" t="s">
        <v>44</v>
      </c>
      <c r="P16" s="9" t="s">
        <v>44</v>
      </c>
      <c r="Q16" s="10">
        <v>219.68</v>
      </c>
      <c r="R16" s="10">
        <v>219.68</v>
      </c>
      <c r="S16" s="10">
        <v>0</v>
      </c>
      <c r="T16" s="10">
        <v>0</v>
      </c>
      <c r="U16" s="9"/>
      <c r="V16" s="9" t="s">
        <v>45</v>
      </c>
      <c r="W16" s="9" t="s">
        <v>65</v>
      </c>
      <c r="X16" s="9" t="s">
        <v>80</v>
      </c>
      <c r="Y16" s="9" t="s">
        <v>44</v>
      </c>
      <c r="Z16" s="9"/>
      <c r="AA16" s="9"/>
      <c r="AB16" s="9" t="s">
        <v>44</v>
      </c>
      <c r="AC16" s="9"/>
      <c r="AD16" s="9"/>
      <c r="AE16" s="7">
        <v>0</v>
      </c>
      <c r="AF16" s="7" t="s">
        <v>44</v>
      </c>
      <c r="AG16" s="7" t="s">
        <v>48</v>
      </c>
    </row>
    <row r="17" spans="1:33" x14ac:dyDescent="0.25">
      <c r="A17" s="7" t="s">
        <v>33</v>
      </c>
      <c r="B17" s="8">
        <v>45982</v>
      </c>
      <c r="C17" s="9" t="s">
        <v>34</v>
      </c>
      <c r="D17" s="9" t="s">
        <v>35</v>
      </c>
      <c r="E17" s="7" t="s">
        <v>36</v>
      </c>
      <c r="F17" s="7" t="s">
        <v>37</v>
      </c>
      <c r="G17" s="9" t="s">
        <v>88</v>
      </c>
      <c r="H17" s="9" t="s">
        <v>93</v>
      </c>
      <c r="I17" s="9" t="s">
        <v>94</v>
      </c>
      <c r="J17" s="9" t="s">
        <v>94</v>
      </c>
      <c r="K17" s="9" t="s">
        <v>95</v>
      </c>
      <c r="L17" s="7">
        <v>7800</v>
      </c>
      <c r="M17" s="7">
        <v>0</v>
      </c>
      <c r="N17" s="9" t="s">
        <v>96</v>
      </c>
      <c r="O17" s="9" t="s">
        <v>44</v>
      </c>
      <c r="P17" s="9" t="s">
        <v>44</v>
      </c>
      <c r="Q17" s="10">
        <v>3000</v>
      </c>
      <c r="R17" s="10">
        <v>3000</v>
      </c>
      <c r="S17" s="10">
        <v>0</v>
      </c>
      <c r="T17" s="10">
        <v>0</v>
      </c>
      <c r="U17" s="9"/>
      <c r="V17" s="9" t="s">
        <v>45</v>
      </c>
      <c r="W17" s="9" t="s">
        <v>46</v>
      </c>
      <c r="X17" s="9" t="s">
        <v>87</v>
      </c>
      <c r="Y17" s="9" t="s">
        <v>44</v>
      </c>
      <c r="Z17" s="9"/>
      <c r="AA17" s="9"/>
      <c r="AB17" s="9" t="s">
        <v>44</v>
      </c>
      <c r="AC17" s="9"/>
      <c r="AD17" s="9"/>
      <c r="AE17" s="7">
        <v>0</v>
      </c>
      <c r="AF17" s="7" t="s">
        <v>44</v>
      </c>
      <c r="AG17" s="7" t="s">
        <v>48</v>
      </c>
    </row>
    <row r="18" spans="1:33" x14ac:dyDescent="0.25">
      <c r="A18" s="7" t="s">
        <v>33</v>
      </c>
      <c r="B18" s="8">
        <v>45982</v>
      </c>
      <c r="C18" s="9" t="s">
        <v>34</v>
      </c>
      <c r="D18" s="9" t="s">
        <v>35</v>
      </c>
      <c r="E18" s="7" t="s">
        <v>36</v>
      </c>
      <c r="F18" s="7" t="s">
        <v>37</v>
      </c>
      <c r="G18" s="9" t="s">
        <v>88</v>
      </c>
      <c r="H18" s="9" t="s">
        <v>93</v>
      </c>
      <c r="I18" s="9" t="s">
        <v>94</v>
      </c>
      <c r="J18" s="9" t="s">
        <v>94</v>
      </c>
      <c r="K18" s="9" t="s">
        <v>95</v>
      </c>
      <c r="L18" s="7">
        <v>8000</v>
      </c>
      <c r="M18" s="7">
        <v>0</v>
      </c>
      <c r="N18" s="9" t="s">
        <v>97</v>
      </c>
      <c r="O18" s="9" t="s">
        <v>44</v>
      </c>
      <c r="P18" s="9" t="s">
        <v>44</v>
      </c>
      <c r="Q18" s="10">
        <v>1500</v>
      </c>
      <c r="R18" s="10">
        <v>1500</v>
      </c>
      <c r="S18" s="10">
        <v>0</v>
      </c>
      <c r="T18" s="10">
        <v>0</v>
      </c>
      <c r="U18" s="9"/>
      <c r="V18" s="9" t="s">
        <v>45</v>
      </c>
      <c r="W18" s="9" t="s">
        <v>65</v>
      </c>
      <c r="X18" s="9" t="s">
        <v>87</v>
      </c>
      <c r="Y18" s="9" t="s">
        <v>44</v>
      </c>
      <c r="Z18" s="9"/>
      <c r="AA18" s="9"/>
      <c r="AB18" s="9" t="s">
        <v>44</v>
      </c>
      <c r="AC18" s="9"/>
      <c r="AD18" s="9"/>
      <c r="AE18" s="7">
        <v>0</v>
      </c>
      <c r="AF18" s="7" t="s">
        <v>44</v>
      </c>
      <c r="AG18" s="7" t="s">
        <v>48</v>
      </c>
    </row>
    <row r="19" spans="1:33" x14ac:dyDescent="0.25">
      <c r="A19" s="7" t="s">
        <v>33</v>
      </c>
      <c r="B19" s="8">
        <v>45982</v>
      </c>
      <c r="C19" s="9" t="s">
        <v>34</v>
      </c>
      <c r="D19" s="9" t="s">
        <v>35</v>
      </c>
      <c r="E19" s="7" t="s">
        <v>36</v>
      </c>
      <c r="F19" s="7" t="s">
        <v>37</v>
      </c>
      <c r="G19" s="9" t="s">
        <v>88</v>
      </c>
      <c r="H19" s="9" t="s">
        <v>93</v>
      </c>
      <c r="I19" s="9" t="s">
        <v>98</v>
      </c>
      <c r="J19" s="9" t="s">
        <v>99</v>
      </c>
      <c r="K19" s="9" t="s">
        <v>100</v>
      </c>
      <c r="L19" s="7">
        <v>8700</v>
      </c>
      <c r="M19" s="7">
        <v>0</v>
      </c>
      <c r="N19" s="9" t="s">
        <v>101</v>
      </c>
      <c r="O19" s="9" t="s">
        <v>44</v>
      </c>
      <c r="P19" s="9" t="s">
        <v>44</v>
      </c>
      <c r="Q19" s="10">
        <v>-300000</v>
      </c>
      <c r="R19" s="10">
        <v>-300000</v>
      </c>
      <c r="S19" s="10">
        <v>0</v>
      </c>
      <c r="T19" s="10">
        <v>0</v>
      </c>
      <c r="U19" s="9"/>
      <c r="V19" s="9" t="s">
        <v>45</v>
      </c>
      <c r="W19" s="9" t="s">
        <v>46</v>
      </c>
      <c r="X19" s="9" t="s">
        <v>102</v>
      </c>
      <c r="Y19" s="9" t="s">
        <v>44</v>
      </c>
      <c r="Z19" s="9"/>
      <c r="AA19" s="9"/>
      <c r="AB19" s="9" t="s">
        <v>44</v>
      </c>
      <c r="AC19" s="9"/>
      <c r="AD19" s="9"/>
      <c r="AE19" s="7">
        <v>0</v>
      </c>
      <c r="AF19" s="7" t="s">
        <v>44</v>
      </c>
      <c r="AG19" s="7" t="s">
        <v>48</v>
      </c>
    </row>
    <row r="20" spans="1:33" x14ac:dyDescent="0.25">
      <c r="A20" s="11" t="s">
        <v>103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>
        <f>SUBTOTAL(109,table_0[Variazione competenza])</f>
        <v>-308636.71000000002</v>
      </c>
      <c r="R20" s="12">
        <f>SUBTOTAL(109,table_0[Variazione cassa])</f>
        <v>-394100.17</v>
      </c>
      <c r="S20" s="12">
        <f>SUBTOTAL(109,table_0[Variazione competenza 2026])</f>
        <v>0</v>
      </c>
      <c r="T20" s="12">
        <f>SUBTOTAL(109,table_0[Variazione competenza 2027])</f>
        <v>0</v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4"/>
  <sheetViews>
    <sheetView tabSelected="1" topLeftCell="AA1" workbookViewId="0">
      <pane ySplit="1" topLeftCell="A2" activePane="bottomLeft" state="frozen"/>
      <selection pane="bottomLeft"/>
    </sheetView>
  </sheetViews>
  <sheetFormatPr defaultRowHeight="15" x14ac:dyDescent="0.25"/>
  <cols>
    <col min="1" max="40" width="18.7109375" customWidth="1"/>
  </cols>
  <sheetData>
    <row r="1" spans="1:40" s="1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104</v>
      </c>
      <c r="M1" s="2" t="s">
        <v>105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106</v>
      </c>
      <c r="U1" s="2" t="s">
        <v>17</v>
      </c>
      <c r="V1" s="2" t="s">
        <v>107</v>
      </c>
      <c r="W1" s="2" t="s">
        <v>18</v>
      </c>
      <c r="X1" s="2" t="s">
        <v>108</v>
      </c>
      <c r="Y1" s="2" t="s">
        <v>19</v>
      </c>
      <c r="Z1" s="2" t="s">
        <v>109</v>
      </c>
      <c r="AA1" s="2" t="s">
        <v>110</v>
      </c>
      <c r="AB1" s="2" t="s">
        <v>20</v>
      </c>
      <c r="AC1" s="2" t="s">
        <v>21</v>
      </c>
      <c r="AD1" s="2" t="s">
        <v>22</v>
      </c>
      <c r="AE1" s="2" t="s">
        <v>23</v>
      </c>
      <c r="AF1" s="2" t="s">
        <v>24</v>
      </c>
      <c r="AG1" s="2" t="s">
        <v>25</v>
      </c>
      <c r="AH1" s="2" t="s">
        <v>26</v>
      </c>
      <c r="AI1" s="2" t="s">
        <v>27</v>
      </c>
      <c r="AJ1" s="2" t="s">
        <v>28</v>
      </c>
      <c r="AK1" s="2" t="s">
        <v>29</v>
      </c>
      <c r="AL1" s="2" t="s">
        <v>30</v>
      </c>
      <c r="AM1" s="2" t="s">
        <v>31</v>
      </c>
      <c r="AN1" s="2" t="s">
        <v>32</v>
      </c>
    </row>
    <row r="2" spans="1:40" x14ac:dyDescent="0.25">
      <c r="A2" s="3" t="s">
        <v>33</v>
      </c>
      <c r="B2" s="4">
        <v>45982</v>
      </c>
      <c r="C2" s="5" t="s">
        <v>34</v>
      </c>
      <c r="D2" s="5" t="s">
        <v>35</v>
      </c>
      <c r="E2" s="3" t="s">
        <v>36</v>
      </c>
      <c r="F2" s="3" t="s">
        <v>37</v>
      </c>
      <c r="G2" s="5" t="s">
        <v>111</v>
      </c>
      <c r="H2" s="5" t="s">
        <v>112</v>
      </c>
      <c r="I2" s="5" t="s">
        <v>113</v>
      </c>
      <c r="J2" s="5" t="s">
        <v>114</v>
      </c>
      <c r="K2" s="5" t="s">
        <v>42</v>
      </c>
      <c r="L2" s="5" t="s">
        <v>115</v>
      </c>
      <c r="M2" s="5" t="s">
        <v>116</v>
      </c>
      <c r="N2" s="5">
        <v>33900</v>
      </c>
      <c r="O2" s="5">
        <v>0</v>
      </c>
      <c r="P2" s="5" t="s">
        <v>117</v>
      </c>
      <c r="Q2" s="5" t="s">
        <v>44</v>
      </c>
      <c r="R2" s="5" t="s">
        <v>44</v>
      </c>
      <c r="S2" s="6">
        <v>-12000</v>
      </c>
      <c r="T2" s="6">
        <v>0</v>
      </c>
      <c r="U2" s="6">
        <v>-12000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5"/>
      <c r="AC2" s="5" t="s">
        <v>45</v>
      </c>
      <c r="AD2" s="5" t="s">
        <v>46</v>
      </c>
      <c r="AE2" s="5" t="s">
        <v>72</v>
      </c>
      <c r="AF2" s="5" t="s">
        <v>44</v>
      </c>
      <c r="AG2" s="5"/>
      <c r="AH2" s="5"/>
      <c r="AI2" s="5" t="s">
        <v>44</v>
      </c>
      <c r="AJ2" s="5"/>
      <c r="AK2" s="5"/>
      <c r="AL2" s="3">
        <v>0</v>
      </c>
      <c r="AM2" s="3" t="s">
        <v>44</v>
      </c>
      <c r="AN2" s="3" t="s">
        <v>48</v>
      </c>
    </row>
    <row r="3" spans="1:40" x14ac:dyDescent="0.25">
      <c r="A3" s="7" t="s">
        <v>33</v>
      </c>
      <c r="B3" s="8">
        <v>45982</v>
      </c>
      <c r="C3" s="9" t="s">
        <v>34</v>
      </c>
      <c r="D3" s="9" t="s">
        <v>35</v>
      </c>
      <c r="E3" s="7" t="s">
        <v>36</v>
      </c>
      <c r="F3" s="7" t="s">
        <v>37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42</v>
      </c>
      <c r="L3" s="9" t="s">
        <v>115</v>
      </c>
      <c r="M3" s="9" t="s">
        <v>118</v>
      </c>
      <c r="N3" s="9">
        <v>5655</v>
      </c>
      <c r="O3" s="9">
        <v>0</v>
      </c>
      <c r="P3" s="9" t="s">
        <v>119</v>
      </c>
      <c r="Q3" s="9" t="s">
        <v>44</v>
      </c>
      <c r="R3" s="9" t="s">
        <v>44</v>
      </c>
      <c r="S3" s="10">
        <v>756</v>
      </c>
      <c r="T3" s="10">
        <v>0</v>
      </c>
      <c r="U3" s="10">
        <v>756</v>
      </c>
      <c r="V3" s="10">
        <v>0</v>
      </c>
      <c r="W3" s="10">
        <v>0</v>
      </c>
      <c r="X3" s="10">
        <v>0</v>
      </c>
      <c r="Y3" s="10">
        <v>0</v>
      </c>
      <c r="Z3" s="10">
        <v>0</v>
      </c>
      <c r="AA3" s="10">
        <v>0</v>
      </c>
      <c r="AB3" s="9"/>
      <c r="AC3" s="9" t="s">
        <v>45</v>
      </c>
      <c r="AD3" s="9" t="s">
        <v>46</v>
      </c>
      <c r="AE3" s="9" t="s">
        <v>120</v>
      </c>
      <c r="AF3" s="9" t="s">
        <v>44</v>
      </c>
      <c r="AG3" s="9"/>
      <c r="AH3" s="9"/>
      <c r="AI3" s="9" t="s">
        <v>44</v>
      </c>
      <c r="AJ3" s="9"/>
      <c r="AK3" s="9"/>
      <c r="AL3" s="7">
        <v>0</v>
      </c>
      <c r="AM3" s="7" t="s">
        <v>44</v>
      </c>
      <c r="AN3" s="7" t="s">
        <v>48</v>
      </c>
    </row>
    <row r="4" spans="1:40" x14ac:dyDescent="0.25">
      <c r="A4" s="7" t="s">
        <v>33</v>
      </c>
      <c r="B4" s="8">
        <v>45982</v>
      </c>
      <c r="C4" s="9" t="s">
        <v>34</v>
      </c>
      <c r="D4" s="9" t="s">
        <v>35</v>
      </c>
      <c r="E4" s="7" t="s">
        <v>36</v>
      </c>
      <c r="F4" s="7" t="s">
        <v>37</v>
      </c>
      <c r="G4" s="9" t="s">
        <v>111</v>
      </c>
      <c r="H4" s="9" t="s">
        <v>112</v>
      </c>
      <c r="I4" s="9" t="s">
        <v>113</v>
      </c>
      <c r="J4" s="9" t="s">
        <v>114</v>
      </c>
      <c r="K4" s="9" t="s">
        <v>42</v>
      </c>
      <c r="L4" s="9" t="s">
        <v>115</v>
      </c>
      <c r="M4" s="9" t="s">
        <v>121</v>
      </c>
      <c r="N4" s="9">
        <v>25000</v>
      </c>
      <c r="O4" s="9">
        <v>0</v>
      </c>
      <c r="P4" s="9" t="s">
        <v>122</v>
      </c>
      <c r="Q4" s="9" t="s">
        <v>44</v>
      </c>
      <c r="R4" s="9" t="s">
        <v>44</v>
      </c>
      <c r="S4" s="10">
        <v>4000</v>
      </c>
      <c r="T4" s="10">
        <v>0</v>
      </c>
      <c r="U4" s="10">
        <v>4000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9"/>
      <c r="AC4" s="9" t="s">
        <v>45</v>
      </c>
      <c r="AD4" s="9" t="s">
        <v>46</v>
      </c>
      <c r="AE4" s="9" t="s">
        <v>47</v>
      </c>
      <c r="AF4" s="9" t="s">
        <v>123</v>
      </c>
      <c r="AG4" s="9"/>
      <c r="AH4" s="9"/>
      <c r="AI4" s="9" t="s">
        <v>44</v>
      </c>
      <c r="AJ4" s="9"/>
      <c r="AK4" s="9"/>
      <c r="AL4" s="7">
        <v>0</v>
      </c>
      <c r="AM4" s="7" t="s">
        <v>44</v>
      </c>
      <c r="AN4" s="7" t="s">
        <v>48</v>
      </c>
    </row>
    <row r="5" spans="1:40" x14ac:dyDescent="0.25">
      <c r="A5" s="7" t="s">
        <v>33</v>
      </c>
      <c r="B5" s="8">
        <v>45982</v>
      </c>
      <c r="C5" s="9" t="s">
        <v>34</v>
      </c>
      <c r="D5" s="9" t="s">
        <v>35</v>
      </c>
      <c r="E5" s="7" t="s">
        <v>36</v>
      </c>
      <c r="F5" s="7" t="s">
        <v>37</v>
      </c>
      <c r="G5" s="9" t="s">
        <v>111</v>
      </c>
      <c r="H5" s="9" t="s">
        <v>112</v>
      </c>
      <c r="I5" s="9" t="s">
        <v>124</v>
      </c>
      <c r="J5" s="9" t="s">
        <v>125</v>
      </c>
      <c r="K5" s="9" t="s">
        <v>42</v>
      </c>
      <c r="L5" s="9" t="s">
        <v>115</v>
      </c>
      <c r="M5" s="9" t="s">
        <v>116</v>
      </c>
      <c r="N5" s="9">
        <v>34050</v>
      </c>
      <c r="O5" s="9">
        <v>0</v>
      </c>
      <c r="P5" s="9" t="s">
        <v>126</v>
      </c>
      <c r="Q5" s="9" t="s">
        <v>44</v>
      </c>
      <c r="R5" s="9" t="s">
        <v>44</v>
      </c>
      <c r="S5" s="10">
        <v>-798.15</v>
      </c>
      <c r="T5" s="10">
        <v>0</v>
      </c>
      <c r="U5" s="10">
        <v>-798.15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9"/>
      <c r="AC5" s="9" t="s">
        <v>45</v>
      </c>
      <c r="AD5" s="9" t="s">
        <v>46</v>
      </c>
      <c r="AE5" s="9" t="s">
        <v>72</v>
      </c>
      <c r="AF5" s="9" t="s">
        <v>44</v>
      </c>
      <c r="AG5" s="9"/>
      <c r="AH5" s="9"/>
      <c r="AI5" s="9" t="s">
        <v>44</v>
      </c>
      <c r="AJ5" s="9"/>
      <c r="AK5" s="9"/>
      <c r="AL5" s="7">
        <v>0</v>
      </c>
      <c r="AM5" s="7" t="s">
        <v>44</v>
      </c>
      <c r="AN5" s="7" t="s">
        <v>48</v>
      </c>
    </row>
    <row r="6" spans="1:40" x14ac:dyDescent="0.25">
      <c r="A6" s="7" t="s">
        <v>33</v>
      </c>
      <c r="B6" s="8">
        <v>45982</v>
      </c>
      <c r="C6" s="9" t="s">
        <v>34</v>
      </c>
      <c r="D6" s="9" t="s">
        <v>35</v>
      </c>
      <c r="E6" s="7" t="s">
        <v>36</v>
      </c>
      <c r="F6" s="7" t="s">
        <v>37</v>
      </c>
      <c r="G6" s="9" t="s">
        <v>111</v>
      </c>
      <c r="H6" s="9" t="s">
        <v>112</v>
      </c>
      <c r="I6" s="9" t="s">
        <v>124</v>
      </c>
      <c r="J6" s="9" t="s">
        <v>125</v>
      </c>
      <c r="K6" s="9" t="s">
        <v>42</v>
      </c>
      <c r="L6" s="9" t="s">
        <v>115</v>
      </c>
      <c r="M6" s="9" t="s">
        <v>127</v>
      </c>
      <c r="N6" s="9">
        <v>5750</v>
      </c>
      <c r="O6" s="9">
        <v>0</v>
      </c>
      <c r="P6" s="9" t="s">
        <v>128</v>
      </c>
      <c r="Q6" s="9" t="s">
        <v>44</v>
      </c>
      <c r="R6" s="9" t="s">
        <v>44</v>
      </c>
      <c r="S6" s="10">
        <v>-363.85</v>
      </c>
      <c r="T6" s="10">
        <v>0</v>
      </c>
      <c r="U6" s="10">
        <v>-363.85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9"/>
      <c r="AC6" s="9" t="s">
        <v>45</v>
      </c>
      <c r="AD6" s="9" t="s">
        <v>46</v>
      </c>
      <c r="AE6" s="9" t="s">
        <v>120</v>
      </c>
      <c r="AF6" s="9" t="s">
        <v>44</v>
      </c>
      <c r="AG6" s="9"/>
      <c r="AH6" s="9"/>
      <c r="AI6" s="9" t="s">
        <v>44</v>
      </c>
      <c r="AJ6" s="9"/>
      <c r="AK6" s="9"/>
      <c r="AL6" s="7">
        <v>0</v>
      </c>
      <c r="AM6" s="7" t="s">
        <v>44</v>
      </c>
      <c r="AN6" s="7" t="s">
        <v>48</v>
      </c>
    </row>
    <row r="7" spans="1:40" x14ac:dyDescent="0.25">
      <c r="A7" s="7" t="s">
        <v>33</v>
      </c>
      <c r="B7" s="8">
        <v>45982</v>
      </c>
      <c r="C7" s="9" t="s">
        <v>34</v>
      </c>
      <c r="D7" s="9" t="s">
        <v>35</v>
      </c>
      <c r="E7" s="7" t="s">
        <v>36</v>
      </c>
      <c r="F7" s="7" t="s">
        <v>37</v>
      </c>
      <c r="G7" s="9" t="s">
        <v>111</v>
      </c>
      <c r="H7" s="9" t="s">
        <v>112</v>
      </c>
      <c r="I7" s="9" t="s">
        <v>124</v>
      </c>
      <c r="J7" s="9" t="s">
        <v>125</v>
      </c>
      <c r="K7" s="9" t="s">
        <v>42</v>
      </c>
      <c r="L7" s="9" t="s">
        <v>115</v>
      </c>
      <c r="M7" s="9" t="s">
        <v>129</v>
      </c>
      <c r="N7" s="9">
        <v>8000</v>
      </c>
      <c r="O7" s="9">
        <v>0</v>
      </c>
      <c r="P7" s="9" t="s">
        <v>130</v>
      </c>
      <c r="Q7" s="9" t="s">
        <v>44</v>
      </c>
      <c r="R7" s="9" t="s">
        <v>44</v>
      </c>
      <c r="S7" s="10">
        <v>-572.17999999999995</v>
      </c>
      <c r="T7" s="10">
        <v>0</v>
      </c>
      <c r="U7" s="10">
        <v>-572.17999999999995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9"/>
      <c r="AC7" s="9" t="s">
        <v>45</v>
      </c>
      <c r="AD7" s="9" t="s">
        <v>46</v>
      </c>
      <c r="AE7" s="9" t="s">
        <v>52</v>
      </c>
      <c r="AF7" s="9" t="s">
        <v>44</v>
      </c>
      <c r="AG7" s="9"/>
      <c r="AH7" s="9"/>
      <c r="AI7" s="9" t="s">
        <v>44</v>
      </c>
      <c r="AJ7" s="9"/>
      <c r="AK7" s="9"/>
      <c r="AL7" s="7">
        <v>0</v>
      </c>
      <c r="AM7" s="7" t="s">
        <v>44</v>
      </c>
      <c r="AN7" s="7" t="s">
        <v>48</v>
      </c>
    </row>
    <row r="8" spans="1:40" x14ac:dyDescent="0.25">
      <c r="A8" s="7" t="s">
        <v>33</v>
      </c>
      <c r="B8" s="8">
        <v>45982</v>
      </c>
      <c r="C8" s="9" t="s">
        <v>34</v>
      </c>
      <c r="D8" s="9" t="s">
        <v>35</v>
      </c>
      <c r="E8" s="7" t="s">
        <v>36</v>
      </c>
      <c r="F8" s="7" t="s">
        <v>37</v>
      </c>
      <c r="G8" s="9" t="s">
        <v>111</v>
      </c>
      <c r="H8" s="9" t="s">
        <v>112</v>
      </c>
      <c r="I8" s="9" t="s">
        <v>124</v>
      </c>
      <c r="J8" s="9" t="s">
        <v>125</v>
      </c>
      <c r="K8" s="9" t="s">
        <v>42</v>
      </c>
      <c r="L8" s="9" t="s">
        <v>115</v>
      </c>
      <c r="M8" s="9" t="s">
        <v>131</v>
      </c>
      <c r="N8" s="9">
        <v>4800</v>
      </c>
      <c r="O8" s="9">
        <v>0</v>
      </c>
      <c r="P8" s="9" t="s">
        <v>132</v>
      </c>
      <c r="Q8" s="9" t="s">
        <v>44</v>
      </c>
      <c r="R8" s="9" t="s">
        <v>44</v>
      </c>
      <c r="S8" s="10">
        <v>-461.97</v>
      </c>
      <c r="T8" s="10">
        <v>0</v>
      </c>
      <c r="U8" s="10">
        <v>-461.97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9"/>
      <c r="AC8" s="9" t="s">
        <v>45</v>
      </c>
      <c r="AD8" s="9" t="s">
        <v>46</v>
      </c>
      <c r="AE8" s="9" t="s">
        <v>133</v>
      </c>
      <c r="AF8" s="9" t="s">
        <v>44</v>
      </c>
      <c r="AG8" s="9"/>
      <c r="AH8" s="9"/>
      <c r="AI8" s="9" t="s">
        <v>44</v>
      </c>
      <c r="AJ8" s="9"/>
      <c r="AK8" s="9"/>
      <c r="AL8" s="7">
        <v>0</v>
      </c>
      <c r="AM8" s="7" t="s">
        <v>44</v>
      </c>
      <c r="AN8" s="7" t="s">
        <v>48</v>
      </c>
    </row>
    <row r="9" spans="1:40" x14ac:dyDescent="0.25">
      <c r="A9" s="7" t="s">
        <v>33</v>
      </c>
      <c r="B9" s="8">
        <v>45982</v>
      </c>
      <c r="C9" s="9" t="s">
        <v>34</v>
      </c>
      <c r="D9" s="9" t="s">
        <v>35</v>
      </c>
      <c r="E9" s="7" t="s">
        <v>36</v>
      </c>
      <c r="F9" s="7" t="s">
        <v>37</v>
      </c>
      <c r="G9" s="9" t="s">
        <v>111</v>
      </c>
      <c r="H9" s="9" t="s">
        <v>112</v>
      </c>
      <c r="I9" s="9" t="s">
        <v>124</v>
      </c>
      <c r="J9" s="9" t="s">
        <v>125</v>
      </c>
      <c r="K9" s="9" t="s">
        <v>42</v>
      </c>
      <c r="L9" s="9" t="s">
        <v>115</v>
      </c>
      <c r="M9" s="9" t="s">
        <v>118</v>
      </c>
      <c r="N9" s="9">
        <v>5700</v>
      </c>
      <c r="O9" s="9">
        <v>0</v>
      </c>
      <c r="P9" s="9" t="s">
        <v>134</v>
      </c>
      <c r="Q9" s="9" t="s">
        <v>44</v>
      </c>
      <c r="R9" s="9" t="s">
        <v>44</v>
      </c>
      <c r="S9" s="10">
        <v>-683.65</v>
      </c>
      <c r="T9" s="10">
        <v>0</v>
      </c>
      <c r="U9" s="10">
        <v>-683.65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9"/>
      <c r="AC9" s="9" t="s">
        <v>45</v>
      </c>
      <c r="AD9" s="9" t="s">
        <v>46</v>
      </c>
      <c r="AE9" s="9" t="s">
        <v>120</v>
      </c>
      <c r="AF9" s="9" t="s">
        <v>44</v>
      </c>
      <c r="AG9" s="9"/>
      <c r="AH9" s="9"/>
      <c r="AI9" s="9" t="s">
        <v>44</v>
      </c>
      <c r="AJ9" s="9"/>
      <c r="AK9" s="9"/>
      <c r="AL9" s="7">
        <v>0</v>
      </c>
      <c r="AM9" s="7" t="s">
        <v>44</v>
      </c>
      <c r="AN9" s="7" t="s">
        <v>48</v>
      </c>
    </row>
    <row r="10" spans="1:40" x14ac:dyDescent="0.25">
      <c r="A10" s="7" t="s">
        <v>33</v>
      </c>
      <c r="B10" s="8">
        <v>45982</v>
      </c>
      <c r="C10" s="9" t="s">
        <v>34</v>
      </c>
      <c r="D10" s="9" t="s">
        <v>35</v>
      </c>
      <c r="E10" s="7" t="s">
        <v>36</v>
      </c>
      <c r="F10" s="7" t="s">
        <v>37</v>
      </c>
      <c r="G10" s="9" t="s">
        <v>111</v>
      </c>
      <c r="H10" s="9" t="s">
        <v>112</v>
      </c>
      <c r="I10" s="9" t="s">
        <v>124</v>
      </c>
      <c r="J10" s="9" t="s">
        <v>125</v>
      </c>
      <c r="K10" s="9" t="s">
        <v>42</v>
      </c>
      <c r="L10" s="9" t="s">
        <v>115</v>
      </c>
      <c r="M10" s="9" t="s">
        <v>118</v>
      </c>
      <c r="N10" s="9">
        <v>5755</v>
      </c>
      <c r="O10" s="9">
        <v>0</v>
      </c>
      <c r="P10" s="9" t="s">
        <v>135</v>
      </c>
      <c r="Q10" s="9" t="s">
        <v>44</v>
      </c>
      <c r="R10" s="9" t="s">
        <v>44</v>
      </c>
      <c r="S10" s="10">
        <v>180</v>
      </c>
      <c r="T10" s="10">
        <v>0</v>
      </c>
      <c r="U10" s="10">
        <v>180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9"/>
      <c r="AC10" s="9" t="s">
        <v>45</v>
      </c>
      <c r="AD10" s="9" t="s">
        <v>46</v>
      </c>
      <c r="AE10" s="9" t="s">
        <v>120</v>
      </c>
      <c r="AF10" s="9" t="s">
        <v>44</v>
      </c>
      <c r="AG10" s="9"/>
      <c r="AH10" s="9"/>
      <c r="AI10" s="9" t="s">
        <v>44</v>
      </c>
      <c r="AJ10" s="9"/>
      <c r="AK10" s="9"/>
      <c r="AL10" s="7">
        <v>0</v>
      </c>
      <c r="AM10" s="7" t="s">
        <v>44</v>
      </c>
      <c r="AN10" s="7" t="s">
        <v>48</v>
      </c>
    </row>
    <row r="11" spans="1:40" x14ac:dyDescent="0.25">
      <c r="A11" s="7" t="s">
        <v>33</v>
      </c>
      <c r="B11" s="8">
        <v>45982</v>
      </c>
      <c r="C11" s="9" t="s">
        <v>34</v>
      </c>
      <c r="D11" s="9" t="s">
        <v>35</v>
      </c>
      <c r="E11" s="7" t="s">
        <v>36</v>
      </c>
      <c r="F11" s="7" t="s">
        <v>37</v>
      </c>
      <c r="G11" s="9" t="s">
        <v>111</v>
      </c>
      <c r="H11" s="9" t="s">
        <v>112</v>
      </c>
      <c r="I11" s="9" t="s">
        <v>124</v>
      </c>
      <c r="J11" s="9" t="s">
        <v>125</v>
      </c>
      <c r="K11" s="9" t="s">
        <v>136</v>
      </c>
      <c r="L11" s="9" t="s">
        <v>115</v>
      </c>
      <c r="M11" s="9" t="s">
        <v>121</v>
      </c>
      <c r="N11" s="9">
        <v>5760</v>
      </c>
      <c r="O11" s="9">
        <v>0</v>
      </c>
      <c r="P11" s="9" t="s">
        <v>137</v>
      </c>
      <c r="Q11" s="9" t="s">
        <v>44</v>
      </c>
      <c r="R11" s="9" t="s">
        <v>44</v>
      </c>
      <c r="S11" s="10">
        <v>3879.8</v>
      </c>
      <c r="T11" s="10">
        <v>0</v>
      </c>
      <c r="U11" s="10">
        <v>3879.8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9"/>
      <c r="AC11" s="9" t="s">
        <v>45</v>
      </c>
      <c r="AD11" s="9" t="s">
        <v>46</v>
      </c>
      <c r="AE11" s="9" t="s">
        <v>44</v>
      </c>
      <c r="AF11" s="9" t="s">
        <v>44</v>
      </c>
      <c r="AG11" s="9"/>
      <c r="AH11" s="9"/>
      <c r="AI11" s="9" t="s">
        <v>44</v>
      </c>
      <c r="AJ11" s="9"/>
      <c r="AK11" s="9"/>
      <c r="AL11" s="7">
        <v>0</v>
      </c>
      <c r="AM11" s="7" t="s">
        <v>44</v>
      </c>
      <c r="AN11" s="7" t="s">
        <v>48</v>
      </c>
    </row>
    <row r="12" spans="1:40" x14ac:dyDescent="0.25">
      <c r="A12" s="7" t="s">
        <v>33</v>
      </c>
      <c r="B12" s="8">
        <v>45982</v>
      </c>
      <c r="C12" s="9" t="s">
        <v>34</v>
      </c>
      <c r="D12" s="9" t="s">
        <v>35</v>
      </c>
      <c r="E12" s="7" t="s">
        <v>36</v>
      </c>
      <c r="F12" s="7" t="s">
        <v>37</v>
      </c>
      <c r="G12" s="9" t="s">
        <v>111</v>
      </c>
      <c r="H12" s="9" t="s">
        <v>138</v>
      </c>
      <c r="I12" s="9" t="s">
        <v>139</v>
      </c>
      <c r="J12" s="9" t="s">
        <v>140</v>
      </c>
      <c r="K12" s="9" t="s">
        <v>141</v>
      </c>
      <c r="L12" s="9" t="s">
        <v>115</v>
      </c>
      <c r="M12" s="9" t="s">
        <v>116</v>
      </c>
      <c r="N12" s="9">
        <v>1150</v>
      </c>
      <c r="O12" s="9">
        <v>0</v>
      </c>
      <c r="P12" s="9" t="s">
        <v>142</v>
      </c>
      <c r="Q12" s="9" t="s">
        <v>44</v>
      </c>
      <c r="R12" s="9" t="s">
        <v>44</v>
      </c>
      <c r="S12" s="10">
        <v>364.91</v>
      </c>
      <c r="T12" s="10">
        <v>0</v>
      </c>
      <c r="U12" s="10">
        <v>364.91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9"/>
      <c r="AC12" s="9" t="s">
        <v>45</v>
      </c>
      <c r="AD12" s="9" t="s">
        <v>46</v>
      </c>
      <c r="AE12" s="9" t="s">
        <v>72</v>
      </c>
      <c r="AF12" s="9" t="s">
        <v>44</v>
      </c>
      <c r="AG12" s="9"/>
      <c r="AH12" s="9"/>
      <c r="AI12" s="9" t="s">
        <v>44</v>
      </c>
      <c r="AJ12" s="9"/>
      <c r="AK12" s="9"/>
      <c r="AL12" s="7">
        <v>0</v>
      </c>
      <c r="AM12" s="7" t="s">
        <v>44</v>
      </c>
      <c r="AN12" s="7" t="s">
        <v>48</v>
      </c>
    </row>
    <row r="13" spans="1:40" x14ac:dyDescent="0.25">
      <c r="A13" s="7" t="s">
        <v>33</v>
      </c>
      <c r="B13" s="8">
        <v>45982</v>
      </c>
      <c r="C13" s="9" t="s">
        <v>34</v>
      </c>
      <c r="D13" s="9" t="s">
        <v>35</v>
      </c>
      <c r="E13" s="7" t="s">
        <v>36</v>
      </c>
      <c r="F13" s="7" t="s">
        <v>37</v>
      </c>
      <c r="G13" s="9" t="s">
        <v>111</v>
      </c>
      <c r="H13" s="9" t="s">
        <v>138</v>
      </c>
      <c r="I13" s="9" t="s">
        <v>139</v>
      </c>
      <c r="J13" s="9" t="s">
        <v>140</v>
      </c>
      <c r="K13" s="9" t="s">
        <v>141</v>
      </c>
      <c r="L13" s="9" t="s">
        <v>115</v>
      </c>
      <c r="M13" s="9" t="s">
        <v>127</v>
      </c>
      <c r="N13" s="9">
        <v>1180</v>
      </c>
      <c r="O13" s="9">
        <v>0</v>
      </c>
      <c r="P13" s="9" t="s">
        <v>143</v>
      </c>
      <c r="Q13" s="9" t="s">
        <v>44</v>
      </c>
      <c r="R13" s="9" t="s">
        <v>44</v>
      </c>
      <c r="S13" s="10">
        <v>-129.97</v>
      </c>
      <c r="T13" s="10">
        <v>0</v>
      </c>
      <c r="U13" s="10">
        <v>-129.97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9"/>
      <c r="AC13" s="9" t="s">
        <v>45</v>
      </c>
      <c r="AD13" s="9" t="s">
        <v>46</v>
      </c>
      <c r="AE13" s="9" t="s">
        <v>72</v>
      </c>
      <c r="AF13" s="9" t="s">
        <v>44</v>
      </c>
      <c r="AG13" s="9"/>
      <c r="AH13" s="9"/>
      <c r="AI13" s="9" t="s">
        <v>44</v>
      </c>
      <c r="AJ13" s="9"/>
      <c r="AK13" s="9"/>
      <c r="AL13" s="7">
        <v>0</v>
      </c>
      <c r="AM13" s="7" t="s">
        <v>44</v>
      </c>
      <c r="AN13" s="7" t="s">
        <v>48</v>
      </c>
    </row>
    <row r="14" spans="1:40" x14ac:dyDescent="0.25">
      <c r="A14" s="7" t="s">
        <v>33</v>
      </c>
      <c r="B14" s="8">
        <v>45982</v>
      </c>
      <c r="C14" s="9" t="s">
        <v>34</v>
      </c>
      <c r="D14" s="9" t="s">
        <v>35</v>
      </c>
      <c r="E14" s="7" t="s">
        <v>36</v>
      </c>
      <c r="F14" s="7" t="s">
        <v>37</v>
      </c>
      <c r="G14" s="9" t="s">
        <v>111</v>
      </c>
      <c r="H14" s="9" t="s">
        <v>138</v>
      </c>
      <c r="I14" s="9" t="s">
        <v>139</v>
      </c>
      <c r="J14" s="9" t="s">
        <v>140</v>
      </c>
      <c r="K14" s="9" t="s">
        <v>141</v>
      </c>
      <c r="L14" s="9" t="s">
        <v>115</v>
      </c>
      <c r="M14" s="9" t="s">
        <v>129</v>
      </c>
      <c r="N14" s="9">
        <v>8400</v>
      </c>
      <c r="O14" s="9">
        <v>0</v>
      </c>
      <c r="P14" s="9" t="s">
        <v>144</v>
      </c>
      <c r="Q14" s="9" t="s">
        <v>44</v>
      </c>
      <c r="R14" s="9" t="s">
        <v>44</v>
      </c>
      <c r="S14" s="10">
        <v>-204.34</v>
      </c>
      <c r="T14" s="10">
        <v>0</v>
      </c>
      <c r="U14" s="10">
        <v>-204.34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9"/>
      <c r="AC14" s="9" t="s">
        <v>45</v>
      </c>
      <c r="AD14" s="9" t="s">
        <v>46</v>
      </c>
      <c r="AE14" s="9" t="s">
        <v>52</v>
      </c>
      <c r="AF14" s="9" t="s">
        <v>44</v>
      </c>
      <c r="AG14" s="9"/>
      <c r="AH14" s="9"/>
      <c r="AI14" s="9" t="s">
        <v>44</v>
      </c>
      <c r="AJ14" s="9"/>
      <c r="AK14" s="9"/>
      <c r="AL14" s="7">
        <v>0</v>
      </c>
      <c r="AM14" s="7" t="s">
        <v>44</v>
      </c>
      <c r="AN14" s="7" t="s">
        <v>48</v>
      </c>
    </row>
    <row r="15" spans="1:40" x14ac:dyDescent="0.25">
      <c r="A15" s="7" t="s">
        <v>33</v>
      </c>
      <c r="B15" s="8">
        <v>45982</v>
      </c>
      <c r="C15" s="9" t="s">
        <v>34</v>
      </c>
      <c r="D15" s="9" t="s">
        <v>35</v>
      </c>
      <c r="E15" s="7" t="s">
        <v>36</v>
      </c>
      <c r="F15" s="7" t="s">
        <v>37</v>
      </c>
      <c r="G15" s="9" t="s">
        <v>111</v>
      </c>
      <c r="H15" s="9" t="s">
        <v>138</v>
      </c>
      <c r="I15" s="9" t="s">
        <v>139</v>
      </c>
      <c r="J15" s="9" t="s">
        <v>140</v>
      </c>
      <c r="K15" s="9" t="s">
        <v>141</v>
      </c>
      <c r="L15" s="9" t="s">
        <v>115</v>
      </c>
      <c r="M15" s="9" t="s">
        <v>131</v>
      </c>
      <c r="N15" s="9">
        <v>5000</v>
      </c>
      <c r="O15" s="9">
        <v>0</v>
      </c>
      <c r="P15" s="9" t="s">
        <v>145</v>
      </c>
      <c r="Q15" s="9" t="s">
        <v>44</v>
      </c>
      <c r="R15" s="9" t="s">
        <v>44</v>
      </c>
      <c r="S15" s="10">
        <v>-164.99</v>
      </c>
      <c r="T15" s="10">
        <v>0</v>
      </c>
      <c r="U15" s="10">
        <v>-372.78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9"/>
      <c r="AC15" s="9" t="s">
        <v>45</v>
      </c>
      <c r="AD15" s="9" t="s">
        <v>46</v>
      </c>
      <c r="AE15" s="9" t="s">
        <v>133</v>
      </c>
      <c r="AF15" s="9" t="s">
        <v>44</v>
      </c>
      <c r="AG15" s="9"/>
      <c r="AH15" s="9"/>
      <c r="AI15" s="9" t="s">
        <v>44</v>
      </c>
      <c r="AJ15" s="9"/>
      <c r="AK15" s="9"/>
      <c r="AL15" s="7">
        <v>0</v>
      </c>
      <c r="AM15" s="7" t="s">
        <v>44</v>
      </c>
      <c r="AN15" s="7" t="s">
        <v>48</v>
      </c>
    </row>
    <row r="16" spans="1:40" x14ac:dyDescent="0.25">
      <c r="A16" s="7" t="s">
        <v>33</v>
      </c>
      <c r="B16" s="8">
        <v>45982</v>
      </c>
      <c r="C16" s="9" t="s">
        <v>34</v>
      </c>
      <c r="D16" s="9" t="s">
        <v>35</v>
      </c>
      <c r="E16" s="7" t="s">
        <v>36</v>
      </c>
      <c r="F16" s="7" t="s">
        <v>37</v>
      </c>
      <c r="G16" s="9" t="s">
        <v>111</v>
      </c>
      <c r="H16" s="9" t="s">
        <v>138</v>
      </c>
      <c r="I16" s="9" t="s">
        <v>139</v>
      </c>
      <c r="J16" s="9" t="s">
        <v>140</v>
      </c>
      <c r="K16" s="9" t="s">
        <v>141</v>
      </c>
      <c r="L16" s="9" t="s">
        <v>115</v>
      </c>
      <c r="M16" s="9" t="s">
        <v>118</v>
      </c>
      <c r="N16" s="9">
        <v>6000</v>
      </c>
      <c r="O16" s="9">
        <v>0</v>
      </c>
      <c r="P16" s="9" t="s">
        <v>146</v>
      </c>
      <c r="Q16" s="9" t="s">
        <v>44</v>
      </c>
      <c r="R16" s="9" t="s">
        <v>44</v>
      </c>
      <c r="S16" s="10">
        <v>-244.12</v>
      </c>
      <c r="T16" s="10">
        <v>0</v>
      </c>
      <c r="U16" s="10">
        <v>-244.12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9"/>
      <c r="AC16" s="9" t="s">
        <v>45</v>
      </c>
      <c r="AD16" s="9" t="s">
        <v>46</v>
      </c>
      <c r="AE16" s="9" t="s">
        <v>120</v>
      </c>
      <c r="AF16" s="9" t="s">
        <v>44</v>
      </c>
      <c r="AG16" s="9"/>
      <c r="AH16" s="9"/>
      <c r="AI16" s="9" t="s">
        <v>44</v>
      </c>
      <c r="AJ16" s="9"/>
      <c r="AK16" s="9"/>
      <c r="AL16" s="7">
        <v>0</v>
      </c>
      <c r="AM16" s="7" t="s">
        <v>44</v>
      </c>
      <c r="AN16" s="7" t="s">
        <v>48</v>
      </c>
    </row>
    <row r="17" spans="1:40" x14ac:dyDescent="0.25">
      <c r="A17" s="7" t="s">
        <v>33</v>
      </c>
      <c r="B17" s="8">
        <v>45982</v>
      </c>
      <c r="C17" s="9" t="s">
        <v>34</v>
      </c>
      <c r="D17" s="9" t="s">
        <v>35</v>
      </c>
      <c r="E17" s="7" t="s">
        <v>36</v>
      </c>
      <c r="F17" s="7" t="s">
        <v>37</v>
      </c>
      <c r="G17" s="9" t="s">
        <v>111</v>
      </c>
      <c r="H17" s="9" t="s">
        <v>138</v>
      </c>
      <c r="I17" s="9" t="s">
        <v>139</v>
      </c>
      <c r="J17" s="9" t="s">
        <v>140</v>
      </c>
      <c r="K17" s="9" t="s">
        <v>141</v>
      </c>
      <c r="L17" s="9" t="s">
        <v>115</v>
      </c>
      <c r="M17" s="9" t="s">
        <v>118</v>
      </c>
      <c r="N17" s="9">
        <v>6050</v>
      </c>
      <c r="O17" s="9">
        <v>0</v>
      </c>
      <c r="P17" s="9" t="s">
        <v>147</v>
      </c>
      <c r="Q17" s="9" t="s">
        <v>44</v>
      </c>
      <c r="R17" s="9" t="s">
        <v>44</v>
      </c>
      <c r="S17" s="10">
        <v>64</v>
      </c>
      <c r="T17" s="10">
        <v>0</v>
      </c>
      <c r="U17" s="10">
        <v>64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9"/>
      <c r="AC17" s="9" t="s">
        <v>45</v>
      </c>
      <c r="AD17" s="9" t="s">
        <v>46</v>
      </c>
      <c r="AE17" s="9" t="s">
        <v>120</v>
      </c>
      <c r="AF17" s="9" t="s">
        <v>44</v>
      </c>
      <c r="AG17" s="9"/>
      <c r="AH17" s="9"/>
      <c r="AI17" s="9" t="s">
        <v>44</v>
      </c>
      <c r="AJ17" s="9"/>
      <c r="AK17" s="9"/>
      <c r="AL17" s="7">
        <v>0</v>
      </c>
      <c r="AM17" s="7" t="s">
        <v>44</v>
      </c>
      <c r="AN17" s="7" t="s">
        <v>48</v>
      </c>
    </row>
    <row r="18" spans="1:40" x14ac:dyDescent="0.25">
      <c r="A18" s="7" t="s">
        <v>33</v>
      </c>
      <c r="B18" s="8">
        <v>45982</v>
      </c>
      <c r="C18" s="9" t="s">
        <v>34</v>
      </c>
      <c r="D18" s="9" t="s">
        <v>35</v>
      </c>
      <c r="E18" s="7" t="s">
        <v>36</v>
      </c>
      <c r="F18" s="7" t="s">
        <v>37</v>
      </c>
      <c r="G18" s="9" t="s">
        <v>111</v>
      </c>
      <c r="H18" s="9" t="s">
        <v>138</v>
      </c>
      <c r="I18" s="9" t="s">
        <v>139</v>
      </c>
      <c r="J18" s="9" t="s">
        <v>140</v>
      </c>
      <c r="K18" s="9" t="s">
        <v>141</v>
      </c>
      <c r="L18" s="9" t="s">
        <v>115</v>
      </c>
      <c r="M18" s="9" t="s">
        <v>121</v>
      </c>
      <c r="N18" s="9">
        <v>6055</v>
      </c>
      <c r="O18" s="9">
        <v>0</v>
      </c>
      <c r="P18" s="9" t="s">
        <v>148</v>
      </c>
      <c r="Q18" s="9" t="s">
        <v>44</v>
      </c>
      <c r="R18" s="9" t="s">
        <v>44</v>
      </c>
      <c r="S18" s="10">
        <v>1368.51</v>
      </c>
      <c r="T18" s="10">
        <v>0</v>
      </c>
      <c r="U18" s="10">
        <v>1368.51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9"/>
      <c r="AC18" s="9" t="s">
        <v>45</v>
      </c>
      <c r="AD18" s="9" t="s">
        <v>46</v>
      </c>
      <c r="AE18" s="9" t="s">
        <v>44</v>
      </c>
      <c r="AF18" s="9" t="s">
        <v>44</v>
      </c>
      <c r="AG18" s="9"/>
      <c r="AH18" s="9"/>
      <c r="AI18" s="9" t="s">
        <v>44</v>
      </c>
      <c r="AJ18" s="9"/>
      <c r="AK18" s="9"/>
      <c r="AL18" s="7">
        <v>0</v>
      </c>
      <c r="AM18" s="7" t="s">
        <v>44</v>
      </c>
      <c r="AN18" s="7" t="s">
        <v>48</v>
      </c>
    </row>
    <row r="19" spans="1:40" x14ac:dyDescent="0.25">
      <c r="A19" s="7" t="s">
        <v>33</v>
      </c>
      <c r="B19" s="8">
        <v>45982</v>
      </c>
      <c r="C19" s="9" t="s">
        <v>34</v>
      </c>
      <c r="D19" s="9" t="s">
        <v>35</v>
      </c>
      <c r="E19" s="7" t="s">
        <v>36</v>
      </c>
      <c r="F19" s="7" t="s">
        <v>37</v>
      </c>
      <c r="G19" s="9" t="s">
        <v>111</v>
      </c>
      <c r="H19" s="9" t="s">
        <v>138</v>
      </c>
      <c r="I19" s="9" t="s">
        <v>139</v>
      </c>
      <c r="J19" s="9" t="s">
        <v>140</v>
      </c>
      <c r="K19" s="9" t="s">
        <v>141</v>
      </c>
      <c r="L19" s="9" t="s">
        <v>115</v>
      </c>
      <c r="M19" s="9" t="s">
        <v>121</v>
      </c>
      <c r="N19" s="9">
        <v>6060</v>
      </c>
      <c r="O19" s="9">
        <v>0</v>
      </c>
      <c r="P19" s="9" t="s">
        <v>149</v>
      </c>
      <c r="Q19" s="9" t="s">
        <v>44</v>
      </c>
      <c r="R19" s="9" t="s">
        <v>44</v>
      </c>
      <c r="S19" s="10">
        <v>600</v>
      </c>
      <c r="T19" s="10">
        <v>0</v>
      </c>
      <c r="U19" s="10">
        <v>600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9"/>
      <c r="AC19" s="9" t="s">
        <v>45</v>
      </c>
      <c r="AD19" s="9" t="s">
        <v>46</v>
      </c>
      <c r="AE19" s="9" t="s">
        <v>44</v>
      </c>
      <c r="AF19" s="9" t="s">
        <v>44</v>
      </c>
      <c r="AG19" s="9"/>
      <c r="AH19" s="9"/>
      <c r="AI19" s="9" t="s">
        <v>44</v>
      </c>
      <c r="AJ19" s="9"/>
      <c r="AK19" s="9"/>
      <c r="AL19" s="7">
        <v>0</v>
      </c>
      <c r="AM19" s="7" t="s">
        <v>44</v>
      </c>
      <c r="AN19" s="7" t="s">
        <v>48</v>
      </c>
    </row>
    <row r="20" spans="1:40" x14ac:dyDescent="0.25">
      <c r="A20" s="7" t="s">
        <v>33</v>
      </c>
      <c r="B20" s="8">
        <v>45982</v>
      </c>
      <c r="C20" s="9" t="s">
        <v>34</v>
      </c>
      <c r="D20" s="9" t="s">
        <v>35</v>
      </c>
      <c r="E20" s="7" t="s">
        <v>36</v>
      </c>
      <c r="F20" s="7" t="s">
        <v>37</v>
      </c>
      <c r="G20" s="9" t="s">
        <v>111</v>
      </c>
      <c r="H20" s="9" t="s">
        <v>138</v>
      </c>
      <c r="I20" s="9" t="s">
        <v>139</v>
      </c>
      <c r="J20" s="9" t="s">
        <v>150</v>
      </c>
      <c r="K20" s="9" t="s">
        <v>151</v>
      </c>
      <c r="L20" s="9" t="s">
        <v>115</v>
      </c>
      <c r="M20" s="9" t="s">
        <v>152</v>
      </c>
      <c r="N20" s="9">
        <v>7500</v>
      </c>
      <c r="O20" s="9">
        <v>0</v>
      </c>
      <c r="P20" s="9" t="s">
        <v>153</v>
      </c>
      <c r="Q20" s="9" t="s">
        <v>44</v>
      </c>
      <c r="R20" s="9" t="s">
        <v>44</v>
      </c>
      <c r="S20" s="10">
        <v>-339.1</v>
      </c>
      <c r="T20" s="10">
        <v>0</v>
      </c>
      <c r="U20" s="10">
        <v>-339.1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9"/>
      <c r="AC20" s="9" t="s">
        <v>45</v>
      </c>
      <c r="AD20" s="9" t="s">
        <v>46</v>
      </c>
      <c r="AE20" s="9" t="s">
        <v>80</v>
      </c>
      <c r="AF20" s="9" t="s">
        <v>44</v>
      </c>
      <c r="AG20" s="9"/>
      <c r="AH20" s="9"/>
      <c r="AI20" s="9" t="s">
        <v>44</v>
      </c>
      <c r="AJ20" s="9"/>
      <c r="AK20" s="9"/>
      <c r="AL20" s="7">
        <v>0</v>
      </c>
      <c r="AM20" s="7" t="s">
        <v>44</v>
      </c>
      <c r="AN20" s="7" t="s">
        <v>48</v>
      </c>
    </row>
    <row r="21" spans="1:40" x14ac:dyDescent="0.25">
      <c r="A21" s="7" t="s">
        <v>33</v>
      </c>
      <c r="B21" s="8">
        <v>45982</v>
      </c>
      <c r="C21" s="9" t="s">
        <v>34</v>
      </c>
      <c r="D21" s="9" t="s">
        <v>35</v>
      </c>
      <c r="E21" s="7" t="s">
        <v>36</v>
      </c>
      <c r="F21" s="7" t="s">
        <v>37</v>
      </c>
      <c r="G21" s="9" t="s">
        <v>111</v>
      </c>
      <c r="H21" s="9" t="s">
        <v>138</v>
      </c>
      <c r="I21" s="9" t="s">
        <v>139</v>
      </c>
      <c r="J21" s="9" t="s">
        <v>154</v>
      </c>
      <c r="K21" s="9" t="s">
        <v>155</v>
      </c>
      <c r="L21" s="9" t="s">
        <v>156</v>
      </c>
      <c r="M21" s="9" t="s">
        <v>157</v>
      </c>
      <c r="N21" s="9">
        <v>18000</v>
      </c>
      <c r="O21" s="9">
        <v>0</v>
      </c>
      <c r="P21" s="9" t="s">
        <v>153</v>
      </c>
      <c r="Q21" s="9" t="s">
        <v>44</v>
      </c>
      <c r="R21" s="9" t="s">
        <v>44</v>
      </c>
      <c r="S21" s="10">
        <v>389.1</v>
      </c>
      <c r="T21" s="10">
        <v>0</v>
      </c>
      <c r="U21" s="10">
        <v>389.1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9"/>
      <c r="AC21" s="9" t="s">
        <v>45</v>
      </c>
      <c r="AD21" s="9" t="s">
        <v>46</v>
      </c>
      <c r="AE21" s="9" t="s">
        <v>158</v>
      </c>
      <c r="AF21" s="9" t="s">
        <v>44</v>
      </c>
      <c r="AG21" s="9"/>
      <c r="AH21" s="9"/>
      <c r="AI21" s="9" t="s">
        <v>44</v>
      </c>
      <c r="AJ21" s="9"/>
      <c r="AK21" s="9"/>
      <c r="AL21" s="7">
        <v>0</v>
      </c>
      <c r="AM21" s="7" t="s">
        <v>44</v>
      </c>
      <c r="AN21" s="7" t="s">
        <v>48</v>
      </c>
    </row>
    <row r="22" spans="1:40" x14ac:dyDescent="0.25">
      <c r="A22" s="7" t="s">
        <v>33</v>
      </c>
      <c r="B22" s="8">
        <v>45982</v>
      </c>
      <c r="C22" s="9" t="s">
        <v>34</v>
      </c>
      <c r="D22" s="9" t="s">
        <v>35</v>
      </c>
      <c r="E22" s="7" t="s">
        <v>36</v>
      </c>
      <c r="F22" s="7" t="s">
        <v>37</v>
      </c>
      <c r="G22" s="9" t="s">
        <v>111</v>
      </c>
      <c r="H22" s="9" t="s">
        <v>159</v>
      </c>
      <c r="I22" s="9" t="s">
        <v>160</v>
      </c>
      <c r="J22" s="9" t="s">
        <v>161</v>
      </c>
      <c r="K22" s="9" t="s">
        <v>42</v>
      </c>
      <c r="L22" s="9" t="s">
        <v>115</v>
      </c>
      <c r="M22" s="9" t="s">
        <v>152</v>
      </c>
      <c r="N22" s="9">
        <v>34700</v>
      </c>
      <c r="O22" s="9">
        <v>0</v>
      </c>
      <c r="P22" s="9" t="s">
        <v>162</v>
      </c>
      <c r="Q22" s="9" t="s">
        <v>44</v>
      </c>
      <c r="R22" s="9" t="s">
        <v>44</v>
      </c>
      <c r="S22" s="10">
        <v>-3500</v>
      </c>
      <c r="T22" s="10">
        <v>0</v>
      </c>
      <c r="U22" s="10">
        <v>-7699.44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9"/>
      <c r="AC22" s="9" t="s">
        <v>45</v>
      </c>
      <c r="AD22" s="9" t="s">
        <v>65</v>
      </c>
      <c r="AE22" s="9" t="s">
        <v>80</v>
      </c>
      <c r="AF22" s="9" t="s">
        <v>44</v>
      </c>
      <c r="AG22" s="9"/>
      <c r="AH22" s="9"/>
      <c r="AI22" s="9" t="s">
        <v>44</v>
      </c>
      <c r="AJ22" s="9"/>
      <c r="AK22" s="9"/>
      <c r="AL22" s="7">
        <v>0</v>
      </c>
      <c r="AM22" s="7" t="s">
        <v>44</v>
      </c>
      <c r="AN22" s="7" t="s">
        <v>48</v>
      </c>
    </row>
    <row r="23" spans="1:40" x14ac:dyDescent="0.25">
      <c r="A23" s="7" t="s">
        <v>33</v>
      </c>
      <c r="B23" s="8">
        <v>45982</v>
      </c>
      <c r="C23" s="9" t="s">
        <v>34</v>
      </c>
      <c r="D23" s="9" t="s">
        <v>35</v>
      </c>
      <c r="E23" s="7" t="s">
        <v>36</v>
      </c>
      <c r="F23" s="7" t="s">
        <v>37</v>
      </c>
      <c r="G23" s="9" t="s">
        <v>111</v>
      </c>
      <c r="H23" s="9" t="s">
        <v>159</v>
      </c>
      <c r="I23" s="9" t="s">
        <v>160</v>
      </c>
      <c r="J23" s="9" t="s">
        <v>161</v>
      </c>
      <c r="K23" s="9" t="s">
        <v>42</v>
      </c>
      <c r="L23" s="9" t="s">
        <v>163</v>
      </c>
      <c r="M23" s="9" t="s">
        <v>164</v>
      </c>
      <c r="N23" s="9">
        <v>14200</v>
      </c>
      <c r="O23" s="9">
        <v>0</v>
      </c>
      <c r="P23" s="9" t="s">
        <v>165</v>
      </c>
      <c r="Q23" s="9" t="s">
        <v>44</v>
      </c>
      <c r="R23" s="9" t="s">
        <v>44</v>
      </c>
      <c r="S23" s="10">
        <v>5000</v>
      </c>
      <c r="T23" s="10">
        <v>0</v>
      </c>
      <c r="U23" s="10">
        <v>4998.21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9"/>
      <c r="AC23" s="9" t="s">
        <v>45</v>
      </c>
      <c r="AD23" s="9" t="s">
        <v>46</v>
      </c>
      <c r="AE23" s="9" t="s">
        <v>166</v>
      </c>
      <c r="AF23" s="9" t="s">
        <v>44</v>
      </c>
      <c r="AG23" s="9"/>
      <c r="AH23" s="9"/>
      <c r="AI23" s="9" t="s">
        <v>44</v>
      </c>
      <c r="AJ23" s="9"/>
      <c r="AK23" s="9"/>
      <c r="AL23" s="7">
        <v>0</v>
      </c>
      <c r="AM23" s="7" t="s">
        <v>44</v>
      </c>
      <c r="AN23" s="7" t="s">
        <v>48</v>
      </c>
    </row>
    <row r="24" spans="1:40" x14ac:dyDescent="0.25">
      <c r="A24" s="7" t="s">
        <v>33</v>
      </c>
      <c r="B24" s="8">
        <v>45982</v>
      </c>
      <c r="C24" s="9" t="s">
        <v>34</v>
      </c>
      <c r="D24" s="9" t="s">
        <v>35</v>
      </c>
      <c r="E24" s="7" t="s">
        <v>36</v>
      </c>
      <c r="F24" s="7" t="s">
        <v>37</v>
      </c>
      <c r="G24" s="9" t="s">
        <v>111</v>
      </c>
      <c r="H24" s="9" t="s">
        <v>159</v>
      </c>
      <c r="I24" s="9" t="s">
        <v>160</v>
      </c>
      <c r="J24" s="9" t="s">
        <v>167</v>
      </c>
      <c r="K24" s="9" t="s">
        <v>42</v>
      </c>
      <c r="L24" s="9" t="s">
        <v>168</v>
      </c>
      <c r="M24" s="9" t="s">
        <v>169</v>
      </c>
      <c r="N24" s="9">
        <v>9400</v>
      </c>
      <c r="O24" s="9">
        <v>0</v>
      </c>
      <c r="P24" s="9" t="s">
        <v>170</v>
      </c>
      <c r="Q24" s="9" t="s">
        <v>44</v>
      </c>
      <c r="R24" s="9" t="s">
        <v>44</v>
      </c>
      <c r="S24" s="10">
        <v>-1000</v>
      </c>
      <c r="T24" s="10">
        <v>0</v>
      </c>
      <c r="U24" s="10">
        <v>-1001.95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9"/>
      <c r="AC24" s="9" t="s">
        <v>45</v>
      </c>
      <c r="AD24" s="9" t="s">
        <v>46</v>
      </c>
      <c r="AE24" s="9" t="s">
        <v>171</v>
      </c>
      <c r="AF24" s="9" t="s">
        <v>44</v>
      </c>
      <c r="AG24" s="9"/>
      <c r="AH24" s="9"/>
      <c r="AI24" s="9" t="s">
        <v>44</v>
      </c>
      <c r="AJ24" s="9"/>
      <c r="AK24" s="9"/>
      <c r="AL24" s="7">
        <v>0</v>
      </c>
      <c r="AM24" s="7" t="s">
        <v>44</v>
      </c>
      <c r="AN24" s="7" t="s">
        <v>48</v>
      </c>
    </row>
    <row r="25" spans="1:40" x14ac:dyDescent="0.25">
      <c r="A25" s="7" t="s">
        <v>33</v>
      </c>
      <c r="B25" s="8">
        <v>45982</v>
      </c>
      <c r="C25" s="9" t="s">
        <v>34</v>
      </c>
      <c r="D25" s="9" t="s">
        <v>35</v>
      </c>
      <c r="E25" s="7" t="s">
        <v>36</v>
      </c>
      <c r="F25" s="7" t="s">
        <v>37</v>
      </c>
      <c r="G25" s="9" t="s">
        <v>111</v>
      </c>
      <c r="H25" s="9" t="s">
        <v>159</v>
      </c>
      <c r="I25" s="9" t="s">
        <v>172</v>
      </c>
      <c r="J25" s="9" t="s">
        <v>173</v>
      </c>
      <c r="K25" s="9" t="s">
        <v>42</v>
      </c>
      <c r="L25" s="9" t="s">
        <v>115</v>
      </c>
      <c r="M25" s="9" t="s">
        <v>174</v>
      </c>
      <c r="N25" s="9">
        <v>750</v>
      </c>
      <c r="O25" s="9">
        <v>0</v>
      </c>
      <c r="P25" s="9" t="s">
        <v>175</v>
      </c>
      <c r="Q25" s="9" t="s">
        <v>44</v>
      </c>
      <c r="R25" s="9" t="s">
        <v>44</v>
      </c>
      <c r="S25" s="10">
        <v>-2208</v>
      </c>
      <c r="T25" s="10">
        <v>0</v>
      </c>
      <c r="U25" s="10">
        <v>-2208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9"/>
      <c r="AC25" s="9" t="s">
        <v>45</v>
      </c>
      <c r="AD25" s="9" t="s">
        <v>46</v>
      </c>
      <c r="AE25" s="9" t="s">
        <v>102</v>
      </c>
      <c r="AF25" s="9" t="s">
        <v>123</v>
      </c>
      <c r="AG25" s="9"/>
      <c r="AH25" s="9"/>
      <c r="AI25" s="9" t="s">
        <v>44</v>
      </c>
      <c r="AJ25" s="9"/>
      <c r="AK25" s="9"/>
      <c r="AL25" s="7">
        <v>0</v>
      </c>
      <c r="AM25" s="7" t="s">
        <v>44</v>
      </c>
      <c r="AN25" s="7" t="s">
        <v>48</v>
      </c>
    </row>
    <row r="26" spans="1:40" x14ac:dyDescent="0.25">
      <c r="A26" s="7" t="s">
        <v>33</v>
      </c>
      <c r="B26" s="8">
        <v>45982</v>
      </c>
      <c r="C26" s="9" t="s">
        <v>34</v>
      </c>
      <c r="D26" s="9" t="s">
        <v>35</v>
      </c>
      <c r="E26" s="7" t="s">
        <v>36</v>
      </c>
      <c r="F26" s="7" t="s">
        <v>37</v>
      </c>
      <c r="G26" s="9" t="s">
        <v>111</v>
      </c>
      <c r="H26" s="9" t="s">
        <v>159</v>
      </c>
      <c r="I26" s="9" t="s">
        <v>172</v>
      </c>
      <c r="J26" s="9" t="s">
        <v>176</v>
      </c>
      <c r="K26" s="9" t="s">
        <v>42</v>
      </c>
      <c r="L26" s="9" t="s">
        <v>177</v>
      </c>
      <c r="M26" s="9" t="s">
        <v>178</v>
      </c>
      <c r="N26" s="9">
        <v>23200</v>
      </c>
      <c r="O26" s="9">
        <v>0</v>
      </c>
      <c r="P26" s="9" t="s">
        <v>179</v>
      </c>
      <c r="Q26" s="9" t="s">
        <v>44</v>
      </c>
      <c r="R26" s="9" t="s">
        <v>44</v>
      </c>
      <c r="S26" s="10">
        <v>-5500</v>
      </c>
      <c r="T26" s="10">
        <v>0</v>
      </c>
      <c r="U26" s="10">
        <v>-5500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9"/>
      <c r="AC26" s="9" t="s">
        <v>45</v>
      </c>
      <c r="AD26" s="9" t="s">
        <v>46</v>
      </c>
      <c r="AE26" s="9" t="s">
        <v>180</v>
      </c>
      <c r="AF26" s="9" t="s">
        <v>44</v>
      </c>
      <c r="AG26" s="9"/>
      <c r="AH26" s="9"/>
      <c r="AI26" s="9" t="s">
        <v>44</v>
      </c>
      <c r="AJ26" s="9"/>
      <c r="AK26" s="9"/>
      <c r="AL26" s="7">
        <v>0</v>
      </c>
      <c r="AM26" s="7" t="s">
        <v>44</v>
      </c>
      <c r="AN26" s="7" t="s">
        <v>48</v>
      </c>
    </row>
    <row r="27" spans="1:40" x14ac:dyDescent="0.25">
      <c r="A27" s="7" t="s">
        <v>33</v>
      </c>
      <c r="B27" s="8">
        <v>45982</v>
      </c>
      <c r="C27" s="9" t="s">
        <v>34</v>
      </c>
      <c r="D27" s="9" t="s">
        <v>35</v>
      </c>
      <c r="E27" s="7" t="s">
        <v>36</v>
      </c>
      <c r="F27" s="7" t="s">
        <v>37</v>
      </c>
      <c r="G27" s="9" t="s">
        <v>111</v>
      </c>
      <c r="H27" s="9" t="s">
        <v>159</v>
      </c>
      <c r="I27" s="9" t="s">
        <v>172</v>
      </c>
      <c r="J27" s="9" t="s">
        <v>181</v>
      </c>
      <c r="K27" s="9" t="s">
        <v>42</v>
      </c>
      <c r="L27" s="9" t="s">
        <v>115</v>
      </c>
      <c r="M27" s="9" t="s">
        <v>121</v>
      </c>
      <c r="N27" s="9">
        <v>1900</v>
      </c>
      <c r="O27" s="9">
        <v>0</v>
      </c>
      <c r="P27" s="9" t="s">
        <v>182</v>
      </c>
      <c r="Q27" s="9" t="s">
        <v>44</v>
      </c>
      <c r="R27" s="9" t="s">
        <v>44</v>
      </c>
      <c r="S27" s="10">
        <v>-500</v>
      </c>
      <c r="T27" s="10">
        <v>0</v>
      </c>
      <c r="U27" s="10">
        <v>-500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9"/>
      <c r="AC27" s="9" t="s">
        <v>45</v>
      </c>
      <c r="AD27" s="9" t="s">
        <v>65</v>
      </c>
      <c r="AE27" s="9" t="s">
        <v>77</v>
      </c>
      <c r="AF27" s="9" t="s">
        <v>44</v>
      </c>
      <c r="AG27" s="9"/>
      <c r="AH27" s="9"/>
      <c r="AI27" s="9" t="s">
        <v>44</v>
      </c>
      <c r="AJ27" s="9"/>
      <c r="AK27" s="9"/>
      <c r="AL27" s="7">
        <v>0</v>
      </c>
      <c r="AM27" s="7" t="s">
        <v>44</v>
      </c>
      <c r="AN27" s="7" t="s">
        <v>48</v>
      </c>
    </row>
    <row r="28" spans="1:40" x14ac:dyDescent="0.25">
      <c r="A28" s="7" t="s">
        <v>33</v>
      </c>
      <c r="B28" s="8">
        <v>45982</v>
      </c>
      <c r="C28" s="9" t="s">
        <v>34</v>
      </c>
      <c r="D28" s="9" t="s">
        <v>35</v>
      </c>
      <c r="E28" s="7" t="s">
        <v>36</v>
      </c>
      <c r="F28" s="7" t="s">
        <v>37</v>
      </c>
      <c r="G28" s="9" t="s">
        <v>111</v>
      </c>
      <c r="H28" s="9" t="s">
        <v>159</v>
      </c>
      <c r="I28" s="9" t="s">
        <v>172</v>
      </c>
      <c r="J28" s="9" t="s">
        <v>181</v>
      </c>
      <c r="K28" s="9" t="s">
        <v>42</v>
      </c>
      <c r="L28" s="9" t="s">
        <v>183</v>
      </c>
      <c r="M28" s="9" t="s">
        <v>184</v>
      </c>
      <c r="N28" s="9">
        <v>13800</v>
      </c>
      <c r="O28" s="9">
        <v>0</v>
      </c>
      <c r="P28" s="9" t="s">
        <v>185</v>
      </c>
      <c r="Q28" s="9" t="s">
        <v>44</v>
      </c>
      <c r="R28" s="9" t="s">
        <v>44</v>
      </c>
      <c r="S28" s="10">
        <v>1000</v>
      </c>
      <c r="T28" s="10">
        <v>0</v>
      </c>
      <c r="U28" s="10">
        <v>1000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9"/>
      <c r="AC28" s="9" t="s">
        <v>45</v>
      </c>
      <c r="AD28" s="9" t="s">
        <v>65</v>
      </c>
      <c r="AE28" s="9" t="s">
        <v>186</v>
      </c>
      <c r="AF28" s="9" t="s">
        <v>44</v>
      </c>
      <c r="AG28" s="9"/>
      <c r="AH28" s="9"/>
      <c r="AI28" s="9" t="s">
        <v>44</v>
      </c>
      <c r="AJ28" s="9"/>
      <c r="AK28" s="9"/>
      <c r="AL28" s="7">
        <v>0</v>
      </c>
      <c r="AM28" s="7" t="s">
        <v>44</v>
      </c>
      <c r="AN28" s="7" t="s">
        <v>48</v>
      </c>
    </row>
    <row r="29" spans="1:40" x14ac:dyDescent="0.25">
      <c r="A29" s="7" t="s">
        <v>33</v>
      </c>
      <c r="B29" s="8">
        <v>45982</v>
      </c>
      <c r="C29" s="9" t="s">
        <v>34</v>
      </c>
      <c r="D29" s="9" t="s">
        <v>35</v>
      </c>
      <c r="E29" s="7" t="s">
        <v>36</v>
      </c>
      <c r="F29" s="7" t="s">
        <v>37</v>
      </c>
      <c r="G29" s="9" t="s">
        <v>111</v>
      </c>
      <c r="H29" s="9" t="s">
        <v>159</v>
      </c>
      <c r="I29" s="9" t="s">
        <v>172</v>
      </c>
      <c r="J29" s="9" t="s">
        <v>181</v>
      </c>
      <c r="K29" s="9" t="s">
        <v>42</v>
      </c>
      <c r="L29" s="9" t="s">
        <v>183</v>
      </c>
      <c r="M29" s="9" t="s">
        <v>184</v>
      </c>
      <c r="N29" s="9">
        <v>19300</v>
      </c>
      <c r="O29" s="9">
        <v>0</v>
      </c>
      <c r="P29" s="9" t="s">
        <v>187</v>
      </c>
      <c r="Q29" s="9" t="s">
        <v>44</v>
      </c>
      <c r="R29" s="9" t="s">
        <v>44</v>
      </c>
      <c r="S29" s="10">
        <v>500</v>
      </c>
      <c r="T29" s="10">
        <v>0</v>
      </c>
      <c r="U29" s="10">
        <v>500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9"/>
      <c r="AC29" s="9" t="s">
        <v>45</v>
      </c>
      <c r="AD29" s="9" t="s">
        <v>65</v>
      </c>
      <c r="AE29" s="9" t="s">
        <v>186</v>
      </c>
      <c r="AF29" s="9" t="s">
        <v>44</v>
      </c>
      <c r="AG29" s="9"/>
      <c r="AH29" s="9"/>
      <c r="AI29" s="9" t="s">
        <v>44</v>
      </c>
      <c r="AJ29" s="9"/>
      <c r="AK29" s="9"/>
      <c r="AL29" s="7">
        <v>0</v>
      </c>
      <c r="AM29" s="7" t="s">
        <v>44</v>
      </c>
      <c r="AN29" s="7" t="s">
        <v>48</v>
      </c>
    </row>
    <row r="30" spans="1:40" x14ac:dyDescent="0.25">
      <c r="A30" s="7" t="s">
        <v>33</v>
      </c>
      <c r="B30" s="8">
        <v>45982</v>
      </c>
      <c r="C30" s="9" t="s">
        <v>34</v>
      </c>
      <c r="D30" s="9" t="s">
        <v>35</v>
      </c>
      <c r="E30" s="7" t="s">
        <v>36</v>
      </c>
      <c r="F30" s="7" t="s">
        <v>37</v>
      </c>
      <c r="G30" s="9" t="s">
        <v>111</v>
      </c>
      <c r="H30" s="9" t="s">
        <v>159</v>
      </c>
      <c r="I30" s="9" t="s">
        <v>172</v>
      </c>
      <c r="J30" s="9" t="s">
        <v>188</v>
      </c>
      <c r="K30" s="9" t="s">
        <v>42</v>
      </c>
      <c r="L30" s="9" t="s">
        <v>156</v>
      </c>
      <c r="M30" s="9" t="s">
        <v>189</v>
      </c>
      <c r="N30" s="9">
        <v>18500</v>
      </c>
      <c r="O30" s="9">
        <v>0</v>
      </c>
      <c r="P30" s="9" t="s">
        <v>190</v>
      </c>
      <c r="Q30" s="9" t="s">
        <v>44</v>
      </c>
      <c r="R30" s="9" t="s">
        <v>44</v>
      </c>
      <c r="S30" s="10">
        <v>-2000</v>
      </c>
      <c r="T30" s="10">
        <v>0</v>
      </c>
      <c r="U30" s="10">
        <v>-2000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9"/>
      <c r="AC30" s="9" t="s">
        <v>45</v>
      </c>
      <c r="AD30" s="9" t="s">
        <v>65</v>
      </c>
      <c r="AE30" s="9" t="s">
        <v>66</v>
      </c>
      <c r="AF30" s="9" t="s">
        <v>44</v>
      </c>
      <c r="AG30" s="9"/>
      <c r="AH30" s="9"/>
      <c r="AI30" s="9" t="s">
        <v>44</v>
      </c>
      <c r="AJ30" s="9"/>
      <c r="AK30" s="9"/>
      <c r="AL30" s="7">
        <v>0</v>
      </c>
      <c r="AM30" s="7" t="s">
        <v>44</v>
      </c>
      <c r="AN30" s="7" t="s">
        <v>48</v>
      </c>
    </row>
    <row r="31" spans="1:40" x14ac:dyDescent="0.25">
      <c r="A31" s="7" t="s">
        <v>33</v>
      </c>
      <c r="B31" s="8">
        <v>45982</v>
      </c>
      <c r="C31" s="9" t="s">
        <v>34</v>
      </c>
      <c r="D31" s="9" t="s">
        <v>35</v>
      </c>
      <c r="E31" s="7" t="s">
        <v>36</v>
      </c>
      <c r="F31" s="7" t="s">
        <v>37</v>
      </c>
      <c r="G31" s="9" t="s">
        <v>111</v>
      </c>
      <c r="H31" s="9" t="s">
        <v>159</v>
      </c>
      <c r="I31" s="9" t="s">
        <v>172</v>
      </c>
      <c r="J31" s="9" t="s">
        <v>188</v>
      </c>
      <c r="K31" s="9" t="s">
        <v>42</v>
      </c>
      <c r="L31" s="9" t="s">
        <v>191</v>
      </c>
      <c r="M31" s="9" t="s">
        <v>192</v>
      </c>
      <c r="N31" s="9">
        <v>22000</v>
      </c>
      <c r="O31" s="9">
        <v>0</v>
      </c>
      <c r="P31" s="9" t="s">
        <v>193</v>
      </c>
      <c r="Q31" s="9" t="s">
        <v>44</v>
      </c>
      <c r="R31" s="9" t="s">
        <v>44</v>
      </c>
      <c r="S31" s="10">
        <v>10000</v>
      </c>
      <c r="T31" s="10">
        <v>0</v>
      </c>
      <c r="U31" s="10">
        <v>-2000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9"/>
      <c r="AC31" s="9" t="s">
        <v>45</v>
      </c>
      <c r="AD31" s="9" t="s">
        <v>65</v>
      </c>
      <c r="AE31" s="9" t="s">
        <v>194</v>
      </c>
      <c r="AF31" s="9" t="s">
        <v>44</v>
      </c>
      <c r="AG31" s="9"/>
      <c r="AH31" s="9"/>
      <c r="AI31" s="9" t="s">
        <v>44</v>
      </c>
      <c r="AJ31" s="9"/>
      <c r="AK31" s="9"/>
      <c r="AL31" s="7">
        <v>0</v>
      </c>
      <c r="AM31" s="7" t="s">
        <v>44</v>
      </c>
      <c r="AN31" s="7" t="s">
        <v>48</v>
      </c>
    </row>
    <row r="32" spans="1:40" x14ac:dyDescent="0.25">
      <c r="A32" s="7" t="s">
        <v>33</v>
      </c>
      <c r="B32" s="8">
        <v>45982</v>
      </c>
      <c r="C32" s="9" t="s">
        <v>34</v>
      </c>
      <c r="D32" s="9" t="s">
        <v>35</v>
      </c>
      <c r="E32" s="7" t="s">
        <v>36</v>
      </c>
      <c r="F32" s="7" t="s">
        <v>37</v>
      </c>
      <c r="G32" s="9" t="s">
        <v>111</v>
      </c>
      <c r="H32" s="9" t="s">
        <v>159</v>
      </c>
      <c r="I32" s="9" t="s">
        <v>172</v>
      </c>
      <c r="J32" s="9" t="s">
        <v>188</v>
      </c>
      <c r="K32" s="9" t="s">
        <v>42</v>
      </c>
      <c r="L32" s="9" t="s">
        <v>195</v>
      </c>
      <c r="M32" s="9" t="s">
        <v>196</v>
      </c>
      <c r="N32" s="9">
        <v>10600</v>
      </c>
      <c r="O32" s="9">
        <v>0</v>
      </c>
      <c r="P32" s="9" t="s">
        <v>197</v>
      </c>
      <c r="Q32" s="9" t="s">
        <v>44</v>
      </c>
      <c r="R32" s="9" t="s">
        <v>44</v>
      </c>
      <c r="S32" s="10">
        <v>-1000</v>
      </c>
      <c r="T32" s="10">
        <v>0</v>
      </c>
      <c r="U32" s="10">
        <v>-1000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9"/>
      <c r="AC32" s="9" t="s">
        <v>45</v>
      </c>
      <c r="AD32" s="9" t="s">
        <v>65</v>
      </c>
      <c r="AE32" s="9" t="s">
        <v>198</v>
      </c>
      <c r="AF32" s="9" t="s">
        <v>44</v>
      </c>
      <c r="AG32" s="9"/>
      <c r="AH32" s="9"/>
      <c r="AI32" s="9" t="s">
        <v>44</v>
      </c>
      <c r="AJ32" s="9"/>
      <c r="AK32" s="9"/>
      <c r="AL32" s="7">
        <v>0</v>
      </c>
      <c r="AM32" s="7" t="s">
        <v>44</v>
      </c>
      <c r="AN32" s="7" t="s">
        <v>48</v>
      </c>
    </row>
    <row r="33" spans="1:40" x14ac:dyDescent="0.25">
      <c r="A33" s="7" t="s">
        <v>33</v>
      </c>
      <c r="B33" s="8">
        <v>45982</v>
      </c>
      <c r="C33" s="9" t="s">
        <v>34</v>
      </c>
      <c r="D33" s="9" t="s">
        <v>35</v>
      </c>
      <c r="E33" s="7" t="s">
        <v>36</v>
      </c>
      <c r="F33" s="7" t="s">
        <v>37</v>
      </c>
      <c r="G33" s="9" t="s">
        <v>111</v>
      </c>
      <c r="H33" s="9" t="s">
        <v>159</v>
      </c>
      <c r="I33" s="9" t="s">
        <v>172</v>
      </c>
      <c r="J33" s="9" t="s">
        <v>199</v>
      </c>
      <c r="K33" s="9" t="s">
        <v>42</v>
      </c>
      <c r="L33" s="9" t="s">
        <v>115</v>
      </c>
      <c r="M33" s="9" t="s">
        <v>121</v>
      </c>
      <c r="N33" s="9">
        <v>2600</v>
      </c>
      <c r="O33" s="9">
        <v>0</v>
      </c>
      <c r="P33" s="9" t="s">
        <v>200</v>
      </c>
      <c r="Q33" s="9" t="s">
        <v>44</v>
      </c>
      <c r="R33" s="9" t="s">
        <v>44</v>
      </c>
      <c r="S33" s="10">
        <v>-4213</v>
      </c>
      <c r="T33" s="10">
        <v>0</v>
      </c>
      <c r="U33" s="10">
        <v>-4213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9"/>
      <c r="AC33" s="9" t="s">
        <v>45</v>
      </c>
      <c r="AD33" s="9" t="s">
        <v>46</v>
      </c>
      <c r="AE33" s="9" t="s">
        <v>77</v>
      </c>
      <c r="AF33" s="9" t="s">
        <v>44</v>
      </c>
      <c r="AG33" s="9"/>
      <c r="AH33" s="9"/>
      <c r="AI33" s="9" t="s">
        <v>44</v>
      </c>
      <c r="AJ33" s="9"/>
      <c r="AK33" s="9"/>
      <c r="AL33" s="7">
        <v>0</v>
      </c>
      <c r="AM33" s="7" t="s">
        <v>44</v>
      </c>
      <c r="AN33" s="7" t="s">
        <v>48</v>
      </c>
    </row>
    <row r="34" spans="1:40" x14ac:dyDescent="0.25">
      <c r="A34" s="7" t="s">
        <v>33</v>
      </c>
      <c r="B34" s="8">
        <v>45982</v>
      </c>
      <c r="C34" s="9" t="s">
        <v>34</v>
      </c>
      <c r="D34" s="9" t="s">
        <v>35</v>
      </c>
      <c r="E34" s="7" t="s">
        <v>36</v>
      </c>
      <c r="F34" s="7" t="s">
        <v>37</v>
      </c>
      <c r="G34" s="9" t="s">
        <v>111</v>
      </c>
      <c r="H34" s="9" t="s">
        <v>159</v>
      </c>
      <c r="I34" s="9" t="s">
        <v>172</v>
      </c>
      <c r="J34" s="9" t="s">
        <v>201</v>
      </c>
      <c r="K34" s="9" t="s">
        <v>202</v>
      </c>
      <c r="L34" s="9" t="s">
        <v>168</v>
      </c>
      <c r="M34" s="9" t="s">
        <v>169</v>
      </c>
      <c r="N34" s="9">
        <v>9500</v>
      </c>
      <c r="O34" s="9">
        <v>0</v>
      </c>
      <c r="P34" s="9" t="s">
        <v>203</v>
      </c>
      <c r="Q34" s="9" t="s">
        <v>44</v>
      </c>
      <c r="R34" s="9" t="s">
        <v>44</v>
      </c>
      <c r="S34" s="10">
        <v>2000</v>
      </c>
      <c r="T34" s="10">
        <v>0</v>
      </c>
      <c r="U34" s="10">
        <v>2000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9"/>
      <c r="AC34" s="9" t="s">
        <v>45</v>
      </c>
      <c r="AD34" s="9" t="s">
        <v>46</v>
      </c>
      <c r="AE34" s="9" t="s">
        <v>44</v>
      </c>
      <c r="AF34" s="9" t="s">
        <v>44</v>
      </c>
      <c r="AG34" s="9"/>
      <c r="AH34" s="9"/>
      <c r="AI34" s="9" t="s">
        <v>44</v>
      </c>
      <c r="AJ34" s="9"/>
      <c r="AK34" s="9"/>
      <c r="AL34" s="7">
        <v>0</v>
      </c>
      <c r="AM34" s="7" t="s">
        <v>44</v>
      </c>
      <c r="AN34" s="7" t="s">
        <v>48</v>
      </c>
    </row>
    <row r="35" spans="1:40" x14ac:dyDescent="0.25">
      <c r="A35" s="7" t="s">
        <v>33</v>
      </c>
      <c r="B35" s="8">
        <v>45982</v>
      </c>
      <c r="C35" s="9" t="s">
        <v>34</v>
      </c>
      <c r="D35" s="9" t="s">
        <v>35</v>
      </c>
      <c r="E35" s="7" t="s">
        <v>36</v>
      </c>
      <c r="F35" s="7" t="s">
        <v>37</v>
      </c>
      <c r="G35" s="9" t="s">
        <v>111</v>
      </c>
      <c r="H35" s="9" t="s">
        <v>159</v>
      </c>
      <c r="I35" s="9" t="s">
        <v>172</v>
      </c>
      <c r="J35" s="9" t="s">
        <v>204</v>
      </c>
      <c r="K35" s="9" t="s">
        <v>42</v>
      </c>
      <c r="L35" s="9" t="s">
        <v>205</v>
      </c>
      <c r="M35" s="9" t="s">
        <v>206</v>
      </c>
      <c r="N35" s="9">
        <v>13100</v>
      </c>
      <c r="O35" s="9">
        <v>0</v>
      </c>
      <c r="P35" s="9" t="s">
        <v>207</v>
      </c>
      <c r="Q35" s="9" t="s">
        <v>44</v>
      </c>
      <c r="R35" s="9" t="s">
        <v>44</v>
      </c>
      <c r="S35" s="10">
        <v>-1000</v>
      </c>
      <c r="T35" s="10">
        <v>0</v>
      </c>
      <c r="U35" s="10">
        <v>-1000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9"/>
      <c r="AC35" s="9" t="s">
        <v>45</v>
      </c>
      <c r="AD35" s="9" t="s">
        <v>46</v>
      </c>
      <c r="AE35" s="9" t="s">
        <v>208</v>
      </c>
      <c r="AF35" s="9" t="s">
        <v>44</v>
      </c>
      <c r="AG35" s="9"/>
      <c r="AH35" s="9"/>
      <c r="AI35" s="9" t="s">
        <v>44</v>
      </c>
      <c r="AJ35" s="9"/>
      <c r="AK35" s="9"/>
      <c r="AL35" s="7">
        <v>0</v>
      </c>
      <c r="AM35" s="7" t="s">
        <v>44</v>
      </c>
      <c r="AN35" s="7" t="s">
        <v>48</v>
      </c>
    </row>
    <row r="36" spans="1:40" x14ac:dyDescent="0.25">
      <c r="A36" s="7" t="s">
        <v>33</v>
      </c>
      <c r="B36" s="8">
        <v>45982</v>
      </c>
      <c r="C36" s="9" t="s">
        <v>34</v>
      </c>
      <c r="D36" s="9" t="s">
        <v>35</v>
      </c>
      <c r="E36" s="7" t="s">
        <v>36</v>
      </c>
      <c r="F36" s="7" t="s">
        <v>37</v>
      </c>
      <c r="G36" s="9" t="s">
        <v>111</v>
      </c>
      <c r="H36" s="9" t="s">
        <v>159</v>
      </c>
      <c r="I36" s="9" t="s">
        <v>172</v>
      </c>
      <c r="J36" s="9" t="s">
        <v>204</v>
      </c>
      <c r="K36" s="9" t="s">
        <v>42</v>
      </c>
      <c r="L36" s="9" t="s">
        <v>205</v>
      </c>
      <c r="M36" s="9" t="s">
        <v>206</v>
      </c>
      <c r="N36" s="9">
        <v>13150</v>
      </c>
      <c r="O36" s="9">
        <v>0</v>
      </c>
      <c r="P36" s="9" t="s">
        <v>209</v>
      </c>
      <c r="Q36" s="9" t="s">
        <v>44</v>
      </c>
      <c r="R36" s="9" t="s">
        <v>44</v>
      </c>
      <c r="S36" s="10">
        <v>-9591.74</v>
      </c>
      <c r="T36" s="10">
        <v>0</v>
      </c>
      <c r="U36" s="10">
        <v>-22651.75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9"/>
      <c r="AC36" s="9" t="s">
        <v>45</v>
      </c>
      <c r="AD36" s="9" t="s">
        <v>46</v>
      </c>
      <c r="AE36" s="9" t="s">
        <v>210</v>
      </c>
      <c r="AF36" s="9" t="s">
        <v>44</v>
      </c>
      <c r="AG36" s="9"/>
      <c r="AH36" s="9"/>
      <c r="AI36" s="9" t="s">
        <v>44</v>
      </c>
      <c r="AJ36" s="9"/>
      <c r="AK36" s="9"/>
      <c r="AL36" s="7">
        <v>0</v>
      </c>
      <c r="AM36" s="7" t="s">
        <v>44</v>
      </c>
      <c r="AN36" s="7" t="s">
        <v>48</v>
      </c>
    </row>
    <row r="37" spans="1:40" x14ac:dyDescent="0.25">
      <c r="A37" s="7" t="s">
        <v>33</v>
      </c>
      <c r="B37" s="8">
        <v>45982</v>
      </c>
      <c r="C37" s="9" t="s">
        <v>34</v>
      </c>
      <c r="D37" s="9" t="s">
        <v>35</v>
      </c>
      <c r="E37" s="7" t="s">
        <v>36</v>
      </c>
      <c r="F37" s="7" t="s">
        <v>37</v>
      </c>
      <c r="G37" s="9" t="s">
        <v>111</v>
      </c>
      <c r="H37" s="9" t="s">
        <v>159</v>
      </c>
      <c r="I37" s="9" t="s">
        <v>172</v>
      </c>
      <c r="J37" s="9" t="s">
        <v>211</v>
      </c>
      <c r="K37" s="9" t="s">
        <v>42</v>
      </c>
      <c r="L37" s="9" t="s">
        <v>115</v>
      </c>
      <c r="M37" s="9" t="s">
        <v>152</v>
      </c>
      <c r="N37" s="9">
        <v>7000</v>
      </c>
      <c r="O37" s="9">
        <v>0</v>
      </c>
      <c r="P37" s="9" t="s">
        <v>212</v>
      </c>
      <c r="Q37" s="9" t="s">
        <v>44</v>
      </c>
      <c r="R37" s="9" t="s">
        <v>44</v>
      </c>
      <c r="S37" s="10">
        <v>-1000</v>
      </c>
      <c r="T37" s="10">
        <v>0</v>
      </c>
      <c r="U37" s="10">
        <v>-1000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9"/>
      <c r="AC37" s="9" t="s">
        <v>45</v>
      </c>
      <c r="AD37" s="9" t="s">
        <v>65</v>
      </c>
      <c r="AE37" s="9" t="s">
        <v>80</v>
      </c>
      <c r="AF37" s="9" t="s">
        <v>44</v>
      </c>
      <c r="AG37" s="9"/>
      <c r="AH37" s="9"/>
      <c r="AI37" s="9" t="s">
        <v>44</v>
      </c>
      <c r="AJ37" s="9"/>
      <c r="AK37" s="9"/>
      <c r="AL37" s="7">
        <v>0</v>
      </c>
      <c r="AM37" s="7" t="s">
        <v>44</v>
      </c>
      <c r="AN37" s="7" t="s">
        <v>48</v>
      </c>
    </row>
    <row r="38" spans="1:40" x14ac:dyDescent="0.25">
      <c r="A38" s="7" t="s">
        <v>33</v>
      </c>
      <c r="B38" s="8">
        <v>45982</v>
      </c>
      <c r="C38" s="9" t="s">
        <v>34</v>
      </c>
      <c r="D38" s="9" t="s">
        <v>35</v>
      </c>
      <c r="E38" s="7" t="s">
        <v>36</v>
      </c>
      <c r="F38" s="7" t="s">
        <v>37</v>
      </c>
      <c r="G38" s="9" t="s">
        <v>111</v>
      </c>
      <c r="H38" s="9" t="s">
        <v>159</v>
      </c>
      <c r="I38" s="9" t="s">
        <v>172</v>
      </c>
      <c r="J38" s="9" t="s">
        <v>211</v>
      </c>
      <c r="K38" s="9" t="s">
        <v>42</v>
      </c>
      <c r="L38" s="9" t="s">
        <v>115</v>
      </c>
      <c r="M38" s="9" t="s">
        <v>131</v>
      </c>
      <c r="N38" s="9">
        <v>5150</v>
      </c>
      <c r="O38" s="9">
        <v>0</v>
      </c>
      <c r="P38" s="9" t="s">
        <v>213</v>
      </c>
      <c r="Q38" s="9" t="s">
        <v>44</v>
      </c>
      <c r="R38" s="9" t="s">
        <v>44</v>
      </c>
      <c r="S38" s="10">
        <v>-4461.78</v>
      </c>
      <c r="T38" s="10">
        <v>0</v>
      </c>
      <c r="U38" s="10">
        <v>-4461.78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9"/>
      <c r="AC38" s="9" t="s">
        <v>45</v>
      </c>
      <c r="AD38" s="9" t="s">
        <v>65</v>
      </c>
      <c r="AE38" s="9" t="s">
        <v>133</v>
      </c>
      <c r="AF38" s="9" t="s">
        <v>44</v>
      </c>
      <c r="AG38" s="9"/>
      <c r="AH38" s="9"/>
      <c r="AI38" s="9" t="s">
        <v>44</v>
      </c>
      <c r="AJ38" s="9"/>
      <c r="AK38" s="9"/>
      <c r="AL38" s="7">
        <v>0</v>
      </c>
      <c r="AM38" s="7" t="s">
        <v>44</v>
      </c>
      <c r="AN38" s="7" t="s">
        <v>48</v>
      </c>
    </row>
    <row r="39" spans="1:40" x14ac:dyDescent="0.25">
      <c r="A39" s="7" t="s">
        <v>33</v>
      </c>
      <c r="B39" s="8">
        <v>45982</v>
      </c>
      <c r="C39" s="9" t="s">
        <v>34</v>
      </c>
      <c r="D39" s="9" t="s">
        <v>35</v>
      </c>
      <c r="E39" s="7" t="s">
        <v>36</v>
      </c>
      <c r="F39" s="7" t="s">
        <v>37</v>
      </c>
      <c r="G39" s="9" t="s">
        <v>111</v>
      </c>
      <c r="H39" s="9" t="s">
        <v>159</v>
      </c>
      <c r="I39" s="9" t="s">
        <v>172</v>
      </c>
      <c r="J39" s="9" t="s">
        <v>211</v>
      </c>
      <c r="K39" s="9" t="s">
        <v>42</v>
      </c>
      <c r="L39" s="9" t="s">
        <v>115</v>
      </c>
      <c r="M39" s="9" t="s">
        <v>118</v>
      </c>
      <c r="N39" s="9">
        <v>6100</v>
      </c>
      <c r="O39" s="9">
        <v>0</v>
      </c>
      <c r="P39" s="9" t="s">
        <v>214</v>
      </c>
      <c r="Q39" s="9" t="s">
        <v>44</v>
      </c>
      <c r="R39" s="9" t="s">
        <v>44</v>
      </c>
      <c r="S39" s="10">
        <v>-1000</v>
      </c>
      <c r="T39" s="10">
        <v>0</v>
      </c>
      <c r="U39" s="10">
        <v>-1000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9"/>
      <c r="AC39" s="9" t="s">
        <v>45</v>
      </c>
      <c r="AD39" s="9" t="s">
        <v>46</v>
      </c>
      <c r="AE39" s="9" t="s">
        <v>120</v>
      </c>
      <c r="AF39" s="9" t="s">
        <v>44</v>
      </c>
      <c r="AG39" s="9"/>
      <c r="AH39" s="9"/>
      <c r="AI39" s="9" t="s">
        <v>44</v>
      </c>
      <c r="AJ39" s="9"/>
      <c r="AK39" s="9"/>
      <c r="AL39" s="7">
        <v>0</v>
      </c>
      <c r="AM39" s="7" t="s">
        <v>44</v>
      </c>
      <c r="AN39" s="7" t="s">
        <v>48</v>
      </c>
    </row>
    <row r="40" spans="1:40" x14ac:dyDescent="0.25">
      <c r="A40" s="7" t="s">
        <v>33</v>
      </c>
      <c r="B40" s="8">
        <v>45982</v>
      </c>
      <c r="C40" s="9" t="s">
        <v>34</v>
      </c>
      <c r="D40" s="9" t="s">
        <v>35</v>
      </c>
      <c r="E40" s="7" t="s">
        <v>36</v>
      </c>
      <c r="F40" s="7" t="s">
        <v>37</v>
      </c>
      <c r="G40" s="9" t="s">
        <v>111</v>
      </c>
      <c r="H40" s="9" t="s">
        <v>159</v>
      </c>
      <c r="I40" s="9" t="s">
        <v>172</v>
      </c>
      <c r="J40" s="9" t="s">
        <v>211</v>
      </c>
      <c r="K40" s="9" t="s">
        <v>42</v>
      </c>
      <c r="L40" s="9" t="s">
        <v>215</v>
      </c>
      <c r="M40" s="9" t="s">
        <v>216</v>
      </c>
      <c r="N40" s="9">
        <v>21300</v>
      </c>
      <c r="O40" s="9">
        <v>0</v>
      </c>
      <c r="P40" s="9" t="s">
        <v>217</v>
      </c>
      <c r="Q40" s="9" t="s">
        <v>44</v>
      </c>
      <c r="R40" s="9" t="s">
        <v>44</v>
      </c>
      <c r="S40" s="10">
        <v>-1200</v>
      </c>
      <c r="T40" s="10">
        <v>0</v>
      </c>
      <c r="U40" s="10">
        <v>-1200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9"/>
      <c r="AC40" s="9" t="s">
        <v>45</v>
      </c>
      <c r="AD40" s="9" t="s">
        <v>46</v>
      </c>
      <c r="AE40" s="9" t="s">
        <v>61</v>
      </c>
      <c r="AF40" s="9" t="s">
        <v>44</v>
      </c>
      <c r="AG40" s="9"/>
      <c r="AH40" s="9"/>
      <c r="AI40" s="9" t="s">
        <v>44</v>
      </c>
      <c r="AJ40" s="9"/>
      <c r="AK40" s="9"/>
      <c r="AL40" s="7">
        <v>0</v>
      </c>
      <c r="AM40" s="7" t="s">
        <v>44</v>
      </c>
      <c r="AN40" s="7" t="s">
        <v>48</v>
      </c>
    </row>
    <row r="41" spans="1:40" x14ac:dyDescent="0.25">
      <c r="A41" s="7" t="s">
        <v>33</v>
      </c>
      <c r="B41" s="8">
        <v>45982</v>
      </c>
      <c r="C41" s="9" t="s">
        <v>34</v>
      </c>
      <c r="D41" s="9" t="s">
        <v>35</v>
      </c>
      <c r="E41" s="7" t="s">
        <v>36</v>
      </c>
      <c r="F41" s="7" t="s">
        <v>37</v>
      </c>
      <c r="G41" s="9" t="s">
        <v>111</v>
      </c>
      <c r="H41" s="9" t="s">
        <v>218</v>
      </c>
      <c r="I41" s="9" t="s">
        <v>219</v>
      </c>
      <c r="J41" s="9" t="s">
        <v>220</v>
      </c>
      <c r="K41" s="9" t="s">
        <v>42</v>
      </c>
      <c r="L41" s="9" t="s">
        <v>163</v>
      </c>
      <c r="M41" s="9" t="s">
        <v>164</v>
      </c>
      <c r="N41" s="9">
        <v>35600</v>
      </c>
      <c r="O41" s="9">
        <v>0</v>
      </c>
      <c r="P41" s="9" t="s">
        <v>221</v>
      </c>
      <c r="Q41" s="9" t="s">
        <v>44</v>
      </c>
      <c r="R41" s="9" t="s">
        <v>44</v>
      </c>
      <c r="S41" s="10">
        <v>-1357.1</v>
      </c>
      <c r="T41" s="10">
        <v>0</v>
      </c>
      <c r="U41" s="10">
        <v>-1357.1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9"/>
      <c r="AC41" s="9" t="s">
        <v>45</v>
      </c>
      <c r="AD41" s="9" t="s">
        <v>46</v>
      </c>
      <c r="AE41" s="9" t="s">
        <v>222</v>
      </c>
      <c r="AF41" s="9" t="s">
        <v>44</v>
      </c>
      <c r="AG41" s="9"/>
      <c r="AH41" s="9"/>
      <c r="AI41" s="9" t="s">
        <v>44</v>
      </c>
      <c r="AJ41" s="9"/>
      <c r="AK41" s="9"/>
      <c r="AL41" s="7">
        <v>0</v>
      </c>
      <c r="AM41" s="7" t="s">
        <v>44</v>
      </c>
      <c r="AN41" s="7" t="s">
        <v>48</v>
      </c>
    </row>
    <row r="42" spans="1:40" x14ac:dyDescent="0.25">
      <c r="A42" s="7" t="s">
        <v>33</v>
      </c>
      <c r="B42" s="8">
        <v>45982</v>
      </c>
      <c r="C42" s="9" t="s">
        <v>34</v>
      </c>
      <c r="D42" s="9" t="s">
        <v>35</v>
      </c>
      <c r="E42" s="7" t="s">
        <v>36</v>
      </c>
      <c r="F42" s="7" t="s">
        <v>37</v>
      </c>
      <c r="G42" s="9" t="s">
        <v>111</v>
      </c>
      <c r="H42" s="9" t="s">
        <v>218</v>
      </c>
      <c r="I42" s="9" t="s">
        <v>219</v>
      </c>
      <c r="J42" s="9" t="s">
        <v>220</v>
      </c>
      <c r="K42" s="9" t="s">
        <v>42</v>
      </c>
      <c r="L42" s="9" t="s">
        <v>215</v>
      </c>
      <c r="M42" s="9" t="s">
        <v>216</v>
      </c>
      <c r="N42" s="9">
        <v>20300</v>
      </c>
      <c r="O42" s="9">
        <v>0</v>
      </c>
      <c r="P42" s="9" t="s">
        <v>223</v>
      </c>
      <c r="Q42" s="9" t="s">
        <v>44</v>
      </c>
      <c r="R42" s="9" t="s">
        <v>44</v>
      </c>
      <c r="S42" s="10">
        <v>-500</v>
      </c>
      <c r="T42" s="10">
        <v>0</v>
      </c>
      <c r="U42" s="10">
        <v>-500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9"/>
      <c r="AC42" s="9" t="s">
        <v>45</v>
      </c>
      <c r="AD42" s="9" t="s">
        <v>46</v>
      </c>
      <c r="AE42" s="9" t="s">
        <v>61</v>
      </c>
      <c r="AF42" s="9" t="s">
        <v>44</v>
      </c>
      <c r="AG42" s="9"/>
      <c r="AH42" s="9"/>
      <c r="AI42" s="9" t="s">
        <v>44</v>
      </c>
      <c r="AJ42" s="9"/>
      <c r="AK42" s="9"/>
      <c r="AL42" s="7">
        <v>0</v>
      </c>
      <c r="AM42" s="7" t="s">
        <v>44</v>
      </c>
      <c r="AN42" s="7" t="s">
        <v>48</v>
      </c>
    </row>
    <row r="43" spans="1:40" x14ac:dyDescent="0.25">
      <c r="A43" s="7" t="s">
        <v>33</v>
      </c>
      <c r="B43" s="8">
        <v>45982</v>
      </c>
      <c r="C43" s="9" t="s">
        <v>34</v>
      </c>
      <c r="D43" s="9" t="s">
        <v>35</v>
      </c>
      <c r="E43" s="7" t="s">
        <v>36</v>
      </c>
      <c r="F43" s="7" t="s">
        <v>37</v>
      </c>
      <c r="G43" s="9" t="s">
        <v>111</v>
      </c>
      <c r="H43" s="9" t="s">
        <v>218</v>
      </c>
      <c r="I43" s="9" t="s">
        <v>224</v>
      </c>
      <c r="J43" s="9" t="s">
        <v>225</v>
      </c>
      <c r="K43" s="9" t="s">
        <v>226</v>
      </c>
      <c r="L43" s="9" t="s">
        <v>215</v>
      </c>
      <c r="M43" s="9" t="s">
        <v>216</v>
      </c>
      <c r="N43" s="9">
        <v>36000</v>
      </c>
      <c r="O43" s="9">
        <v>0</v>
      </c>
      <c r="P43" s="9" t="s">
        <v>227</v>
      </c>
      <c r="Q43" s="9" t="s">
        <v>44</v>
      </c>
      <c r="R43" s="9" t="s">
        <v>44</v>
      </c>
      <c r="S43" s="10">
        <v>-2600</v>
      </c>
      <c r="T43" s="10">
        <v>0</v>
      </c>
      <c r="U43" s="10">
        <v>-2600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9"/>
      <c r="AC43" s="9" t="s">
        <v>45</v>
      </c>
      <c r="AD43" s="9" t="s">
        <v>46</v>
      </c>
      <c r="AE43" s="9" t="s">
        <v>61</v>
      </c>
      <c r="AF43" s="9" t="s">
        <v>44</v>
      </c>
      <c r="AG43" s="9"/>
      <c r="AH43" s="9"/>
      <c r="AI43" s="9" t="s">
        <v>44</v>
      </c>
      <c r="AJ43" s="9"/>
      <c r="AK43" s="9"/>
      <c r="AL43" s="7">
        <v>0</v>
      </c>
      <c r="AM43" s="7" t="s">
        <v>44</v>
      </c>
      <c r="AN43" s="7" t="s">
        <v>48</v>
      </c>
    </row>
    <row r="44" spans="1:40" x14ac:dyDescent="0.25">
      <c r="A44" s="7" t="s">
        <v>33</v>
      </c>
      <c r="B44" s="8">
        <v>45982</v>
      </c>
      <c r="C44" s="9" t="s">
        <v>34</v>
      </c>
      <c r="D44" s="9" t="s">
        <v>35</v>
      </c>
      <c r="E44" s="7" t="s">
        <v>36</v>
      </c>
      <c r="F44" s="7" t="s">
        <v>37</v>
      </c>
      <c r="G44" s="9" t="s">
        <v>111</v>
      </c>
      <c r="H44" s="9" t="s">
        <v>218</v>
      </c>
      <c r="I44" s="9" t="s">
        <v>228</v>
      </c>
      <c r="J44" s="9" t="s">
        <v>229</v>
      </c>
      <c r="K44" s="9" t="s">
        <v>230</v>
      </c>
      <c r="L44" s="9" t="s">
        <v>205</v>
      </c>
      <c r="M44" s="9" t="s">
        <v>231</v>
      </c>
      <c r="N44" s="9">
        <v>11000</v>
      </c>
      <c r="O44" s="9">
        <v>0</v>
      </c>
      <c r="P44" s="9" t="s">
        <v>232</v>
      </c>
      <c r="Q44" s="9" t="s">
        <v>44</v>
      </c>
      <c r="R44" s="9" t="s">
        <v>44</v>
      </c>
      <c r="S44" s="10">
        <v>1000</v>
      </c>
      <c r="T44" s="10">
        <v>0</v>
      </c>
      <c r="U44" s="10">
        <v>1000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9"/>
      <c r="AC44" s="9" t="s">
        <v>45</v>
      </c>
      <c r="AD44" s="9" t="s">
        <v>46</v>
      </c>
      <c r="AE44" s="9" t="s">
        <v>233</v>
      </c>
      <c r="AF44" s="9" t="s">
        <v>44</v>
      </c>
      <c r="AG44" s="9"/>
      <c r="AH44" s="9"/>
      <c r="AI44" s="9" t="s">
        <v>44</v>
      </c>
      <c r="AJ44" s="9"/>
      <c r="AK44" s="9"/>
      <c r="AL44" s="7">
        <v>0</v>
      </c>
      <c r="AM44" s="7" t="s">
        <v>44</v>
      </c>
      <c r="AN44" s="7" t="s">
        <v>48</v>
      </c>
    </row>
    <row r="45" spans="1:40" x14ac:dyDescent="0.25">
      <c r="A45" s="7" t="s">
        <v>33</v>
      </c>
      <c r="B45" s="8">
        <v>45982</v>
      </c>
      <c r="C45" s="9" t="s">
        <v>34</v>
      </c>
      <c r="D45" s="9" t="s">
        <v>35</v>
      </c>
      <c r="E45" s="7" t="s">
        <v>36</v>
      </c>
      <c r="F45" s="7" t="s">
        <v>37</v>
      </c>
      <c r="G45" s="9" t="s">
        <v>111</v>
      </c>
      <c r="H45" s="9" t="s">
        <v>218</v>
      </c>
      <c r="I45" s="9" t="s">
        <v>228</v>
      </c>
      <c r="J45" s="9" t="s">
        <v>229</v>
      </c>
      <c r="K45" s="9" t="s">
        <v>230</v>
      </c>
      <c r="L45" s="9" t="s">
        <v>183</v>
      </c>
      <c r="M45" s="9" t="s">
        <v>184</v>
      </c>
      <c r="N45" s="9">
        <v>19255</v>
      </c>
      <c r="O45" s="9">
        <v>0</v>
      </c>
      <c r="P45" s="9" t="s">
        <v>234</v>
      </c>
      <c r="Q45" s="9" t="s">
        <v>44</v>
      </c>
      <c r="R45" s="9" t="s">
        <v>44</v>
      </c>
      <c r="S45" s="10">
        <v>2500</v>
      </c>
      <c r="T45" s="10">
        <v>0</v>
      </c>
      <c r="U45" s="10">
        <v>2500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9"/>
      <c r="AC45" s="9" t="s">
        <v>45</v>
      </c>
      <c r="AD45" s="9" t="s">
        <v>46</v>
      </c>
      <c r="AE45" s="9" t="s">
        <v>44</v>
      </c>
      <c r="AF45" s="9" t="s">
        <v>44</v>
      </c>
      <c r="AG45" s="9"/>
      <c r="AH45" s="9"/>
      <c r="AI45" s="9" t="s">
        <v>44</v>
      </c>
      <c r="AJ45" s="9"/>
      <c r="AK45" s="9"/>
      <c r="AL45" s="7">
        <v>0</v>
      </c>
      <c r="AM45" s="7" t="s">
        <v>44</v>
      </c>
      <c r="AN45" s="7" t="s">
        <v>48</v>
      </c>
    </row>
    <row r="46" spans="1:40" x14ac:dyDescent="0.25">
      <c r="A46" s="7" t="s">
        <v>33</v>
      </c>
      <c r="B46" s="8">
        <v>45982</v>
      </c>
      <c r="C46" s="9" t="s">
        <v>34</v>
      </c>
      <c r="D46" s="9" t="s">
        <v>35</v>
      </c>
      <c r="E46" s="7" t="s">
        <v>36</v>
      </c>
      <c r="F46" s="7" t="s">
        <v>37</v>
      </c>
      <c r="G46" s="9" t="s">
        <v>111</v>
      </c>
      <c r="H46" s="9" t="s">
        <v>218</v>
      </c>
      <c r="I46" s="9" t="s">
        <v>228</v>
      </c>
      <c r="J46" s="9" t="s">
        <v>229</v>
      </c>
      <c r="K46" s="9" t="s">
        <v>230</v>
      </c>
      <c r="L46" s="9" t="s">
        <v>215</v>
      </c>
      <c r="M46" s="9" t="s">
        <v>216</v>
      </c>
      <c r="N46" s="9">
        <v>20000</v>
      </c>
      <c r="O46" s="9">
        <v>0</v>
      </c>
      <c r="P46" s="9" t="s">
        <v>235</v>
      </c>
      <c r="Q46" s="9" t="s">
        <v>44</v>
      </c>
      <c r="R46" s="9" t="s">
        <v>44</v>
      </c>
      <c r="S46" s="10">
        <v>2457.1</v>
      </c>
      <c r="T46" s="10">
        <v>0</v>
      </c>
      <c r="U46" s="10">
        <v>2457.1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9"/>
      <c r="AC46" s="9" t="s">
        <v>45</v>
      </c>
      <c r="AD46" s="9" t="s">
        <v>46</v>
      </c>
      <c r="AE46" s="9" t="s">
        <v>61</v>
      </c>
      <c r="AF46" s="9" t="s">
        <v>44</v>
      </c>
      <c r="AG46" s="9"/>
      <c r="AH46" s="9"/>
      <c r="AI46" s="9" t="s">
        <v>44</v>
      </c>
      <c r="AJ46" s="9"/>
      <c r="AK46" s="9"/>
      <c r="AL46" s="7">
        <v>0</v>
      </c>
      <c r="AM46" s="7" t="s">
        <v>44</v>
      </c>
      <c r="AN46" s="7" t="s">
        <v>48</v>
      </c>
    </row>
    <row r="47" spans="1:40" x14ac:dyDescent="0.25">
      <c r="A47" s="7" t="s">
        <v>33</v>
      </c>
      <c r="B47" s="8">
        <v>45982</v>
      </c>
      <c r="C47" s="9" t="s">
        <v>34</v>
      </c>
      <c r="D47" s="9" t="s">
        <v>35</v>
      </c>
      <c r="E47" s="7" t="s">
        <v>36</v>
      </c>
      <c r="F47" s="7" t="s">
        <v>37</v>
      </c>
      <c r="G47" s="9" t="s">
        <v>111</v>
      </c>
      <c r="H47" s="9" t="s">
        <v>236</v>
      </c>
      <c r="I47" s="9" t="s">
        <v>237</v>
      </c>
      <c r="J47" s="9" t="s">
        <v>238</v>
      </c>
      <c r="K47" s="9" t="s">
        <v>42</v>
      </c>
      <c r="L47" s="9" t="s">
        <v>239</v>
      </c>
      <c r="M47" s="9" t="s">
        <v>240</v>
      </c>
      <c r="N47" s="9">
        <v>7100</v>
      </c>
      <c r="O47" s="9">
        <v>0</v>
      </c>
      <c r="P47" s="9" t="s">
        <v>241</v>
      </c>
      <c r="Q47" s="9" t="s">
        <v>44</v>
      </c>
      <c r="R47" s="9" t="s">
        <v>44</v>
      </c>
      <c r="S47" s="10">
        <v>8774.69</v>
      </c>
      <c r="T47" s="10">
        <v>0</v>
      </c>
      <c r="U47" s="10">
        <v>8774.69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9"/>
      <c r="AC47" s="9" t="s">
        <v>45</v>
      </c>
      <c r="AD47" s="9" t="s">
        <v>46</v>
      </c>
      <c r="AE47" s="9" t="s">
        <v>80</v>
      </c>
      <c r="AF47" s="9" t="s">
        <v>44</v>
      </c>
      <c r="AG47" s="9"/>
      <c r="AH47" s="9"/>
      <c r="AI47" s="9" t="s">
        <v>44</v>
      </c>
      <c r="AJ47" s="9"/>
      <c r="AK47" s="9"/>
      <c r="AL47" s="7">
        <v>0</v>
      </c>
      <c r="AM47" s="7" t="s">
        <v>44</v>
      </c>
      <c r="AN47" s="7" t="s">
        <v>48</v>
      </c>
    </row>
    <row r="48" spans="1:40" x14ac:dyDescent="0.25">
      <c r="A48" s="7" t="s">
        <v>33</v>
      </c>
      <c r="B48" s="8">
        <v>45982</v>
      </c>
      <c r="C48" s="9" t="s">
        <v>34</v>
      </c>
      <c r="D48" s="9" t="s">
        <v>35</v>
      </c>
      <c r="E48" s="7" t="s">
        <v>36</v>
      </c>
      <c r="F48" s="7" t="s">
        <v>37</v>
      </c>
      <c r="G48" s="9" t="s">
        <v>111</v>
      </c>
      <c r="H48" s="9" t="s">
        <v>236</v>
      </c>
      <c r="I48" s="9" t="s">
        <v>237</v>
      </c>
      <c r="J48" s="9" t="s">
        <v>238</v>
      </c>
      <c r="K48" s="9" t="s">
        <v>42</v>
      </c>
      <c r="L48" s="9" t="s">
        <v>239</v>
      </c>
      <c r="M48" s="9" t="s">
        <v>240</v>
      </c>
      <c r="N48" s="9">
        <v>16400</v>
      </c>
      <c r="O48" s="9">
        <v>0</v>
      </c>
      <c r="P48" s="9" t="s">
        <v>242</v>
      </c>
      <c r="Q48" s="9" t="s">
        <v>44</v>
      </c>
      <c r="R48" s="9" t="s">
        <v>44</v>
      </c>
      <c r="S48" s="10">
        <v>2659.34</v>
      </c>
      <c r="T48" s="10">
        <v>0</v>
      </c>
      <c r="U48" s="10">
        <v>2659.34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9"/>
      <c r="AC48" s="9" t="s">
        <v>45</v>
      </c>
      <c r="AD48" s="9" t="s">
        <v>46</v>
      </c>
      <c r="AE48" s="9" t="s">
        <v>243</v>
      </c>
      <c r="AF48" s="9" t="s">
        <v>44</v>
      </c>
      <c r="AG48" s="9"/>
      <c r="AH48" s="9"/>
      <c r="AI48" s="9" t="s">
        <v>44</v>
      </c>
      <c r="AJ48" s="9"/>
      <c r="AK48" s="9"/>
      <c r="AL48" s="7">
        <v>0</v>
      </c>
      <c r="AM48" s="7" t="s">
        <v>44</v>
      </c>
      <c r="AN48" s="7" t="s">
        <v>48</v>
      </c>
    </row>
    <row r="49" spans="1:40" x14ac:dyDescent="0.25">
      <c r="A49" s="7" t="s">
        <v>33</v>
      </c>
      <c r="B49" s="8">
        <v>45982</v>
      </c>
      <c r="C49" s="9" t="s">
        <v>34</v>
      </c>
      <c r="D49" s="9" t="s">
        <v>35</v>
      </c>
      <c r="E49" s="7" t="s">
        <v>36</v>
      </c>
      <c r="F49" s="7" t="s">
        <v>37</v>
      </c>
      <c r="G49" s="9" t="s">
        <v>111</v>
      </c>
      <c r="H49" s="9" t="s">
        <v>236</v>
      </c>
      <c r="I49" s="9" t="s">
        <v>237</v>
      </c>
      <c r="J49" s="9" t="s">
        <v>238</v>
      </c>
      <c r="K49" s="9" t="s">
        <v>42</v>
      </c>
      <c r="L49" s="9" t="s">
        <v>239</v>
      </c>
      <c r="M49" s="9" t="s">
        <v>240</v>
      </c>
      <c r="N49" s="9">
        <v>19900</v>
      </c>
      <c r="O49" s="9">
        <v>0</v>
      </c>
      <c r="P49" s="9" t="s">
        <v>244</v>
      </c>
      <c r="Q49" s="9" t="s">
        <v>44</v>
      </c>
      <c r="R49" s="9" t="s">
        <v>44</v>
      </c>
      <c r="S49" s="10">
        <v>1335.51</v>
      </c>
      <c r="T49" s="10">
        <v>0</v>
      </c>
      <c r="U49" s="10">
        <v>1335.51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9"/>
      <c r="AC49" s="9" t="s">
        <v>45</v>
      </c>
      <c r="AD49" s="9" t="s">
        <v>46</v>
      </c>
      <c r="AE49" s="9" t="s">
        <v>186</v>
      </c>
      <c r="AF49" s="9" t="s">
        <v>44</v>
      </c>
      <c r="AG49" s="9"/>
      <c r="AH49" s="9"/>
      <c r="AI49" s="9" t="s">
        <v>44</v>
      </c>
      <c r="AJ49" s="9"/>
      <c r="AK49" s="9"/>
      <c r="AL49" s="7">
        <v>0</v>
      </c>
      <c r="AM49" s="7" t="s">
        <v>44</v>
      </c>
      <c r="AN49" s="7" t="s">
        <v>48</v>
      </c>
    </row>
    <row r="50" spans="1:40" x14ac:dyDescent="0.25">
      <c r="A50" s="7" t="s">
        <v>33</v>
      </c>
      <c r="B50" s="8">
        <v>45982</v>
      </c>
      <c r="C50" s="9" t="s">
        <v>34</v>
      </c>
      <c r="D50" s="9" t="s">
        <v>35</v>
      </c>
      <c r="E50" s="7" t="s">
        <v>36</v>
      </c>
      <c r="F50" s="7" t="s">
        <v>37</v>
      </c>
      <c r="G50" s="9" t="s">
        <v>111</v>
      </c>
      <c r="H50" s="9" t="s">
        <v>245</v>
      </c>
      <c r="I50" s="9" t="s">
        <v>246</v>
      </c>
      <c r="J50" s="9" t="s">
        <v>247</v>
      </c>
      <c r="K50" s="9" t="s">
        <v>248</v>
      </c>
      <c r="L50" s="9" t="s">
        <v>239</v>
      </c>
      <c r="M50" s="9" t="s">
        <v>240</v>
      </c>
      <c r="N50" s="9">
        <v>19950</v>
      </c>
      <c r="O50" s="9">
        <v>0</v>
      </c>
      <c r="P50" s="9" t="s">
        <v>249</v>
      </c>
      <c r="Q50" s="9" t="s">
        <v>44</v>
      </c>
      <c r="R50" s="9" t="s">
        <v>44</v>
      </c>
      <c r="S50" s="10">
        <v>28369.63</v>
      </c>
      <c r="T50" s="10">
        <v>0</v>
      </c>
      <c r="U50" s="10">
        <v>28369.63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9"/>
      <c r="AC50" s="9" t="s">
        <v>45</v>
      </c>
      <c r="AD50" s="9" t="s">
        <v>46</v>
      </c>
      <c r="AE50" s="9" t="s">
        <v>44</v>
      </c>
      <c r="AF50" s="9" t="s">
        <v>44</v>
      </c>
      <c r="AG50" s="9"/>
      <c r="AH50" s="9"/>
      <c r="AI50" s="9" t="s">
        <v>44</v>
      </c>
      <c r="AJ50" s="9"/>
      <c r="AK50" s="9"/>
      <c r="AL50" s="7">
        <v>0</v>
      </c>
      <c r="AM50" s="7" t="s">
        <v>44</v>
      </c>
      <c r="AN50" s="7" t="s">
        <v>48</v>
      </c>
    </row>
    <row r="51" spans="1:40" x14ac:dyDescent="0.25">
      <c r="A51" s="7" t="s">
        <v>33</v>
      </c>
      <c r="B51" s="8">
        <v>45982</v>
      </c>
      <c r="C51" s="9" t="s">
        <v>34</v>
      </c>
      <c r="D51" s="9" t="s">
        <v>35</v>
      </c>
      <c r="E51" s="7" t="s">
        <v>36</v>
      </c>
      <c r="F51" s="7" t="s">
        <v>37</v>
      </c>
      <c r="G51" s="9" t="s">
        <v>111</v>
      </c>
      <c r="H51" s="9" t="s">
        <v>250</v>
      </c>
      <c r="I51" s="9" t="s">
        <v>251</v>
      </c>
      <c r="J51" s="9" t="s">
        <v>252</v>
      </c>
      <c r="K51" s="9" t="s">
        <v>253</v>
      </c>
      <c r="L51" s="9" t="s">
        <v>115</v>
      </c>
      <c r="M51" s="9" t="s">
        <v>129</v>
      </c>
      <c r="N51" s="9">
        <v>8750</v>
      </c>
      <c r="O51" s="9">
        <v>0</v>
      </c>
      <c r="P51" s="9" t="s">
        <v>254</v>
      </c>
      <c r="Q51" s="9" t="s">
        <v>44</v>
      </c>
      <c r="R51" s="9" t="s">
        <v>44</v>
      </c>
      <c r="S51" s="10">
        <v>600</v>
      </c>
      <c r="T51" s="10">
        <v>0</v>
      </c>
      <c r="U51" s="10">
        <v>600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9"/>
      <c r="AC51" s="9" t="s">
        <v>45</v>
      </c>
      <c r="AD51" s="9" t="s">
        <v>46</v>
      </c>
      <c r="AE51" s="9" t="s">
        <v>44</v>
      </c>
      <c r="AF51" s="9" t="s">
        <v>44</v>
      </c>
      <c r="AG51" s="9"/>
      <c r="AH51" s="9"/>
      <c r="AI51" s="9" t="s">
        <v>44</v>
      </c>
      <c r="AJ51" s="9"/>
      <c r="AK51" s="9"/>
      <c r="AL51" s="7">
        <v>0</v>
      </c>
      <c r="AM51" s="7" t="s">
        <v>44</v>
      </c>
      <c r="AN51" s="7" t="s">
        <v>48</v>
      </c>
    </row>
    <row r="52" spans="1:40" x14ac:dyDescent="0.25">
      <c r="A52" s="7" t="s">
        <v>33</v>
      </c>
      <c r="B52" s="8">
        <v>45982</v>
      </c>
      <c r="C52" s="9" t="s">
        <v>34</v>
      </c>
      <c r="D52" s="9" t="s">
        <v>35</v>
      </c>
      <c r="E52" s="7" t="s">
        <v>36</v>
      </c>
      <c r="F52" s="7" t="s">
        <v>37</v>
      </c>
      <c r="G52" s="9" t="s">
        <v>111</v>
      </c>
      <c r="H52" s="9" t="s">
        <v>255</v>
      </c>
      <c r="I52" s="9" t="s">
        <v>256</v>
      </c>
      <c r="J52" s="9" t="s">
        <v>257</v>
      </c>
      <c r="K52" s="9" t="s">
        <v>258</v>
      </c>
      <c r="L52" s="9" t="s">
        <v>259</v>
      </c>
      <c r="M52" s="9" t="s">
        <v>260</v>
      </c>
      <c r="N52" s="9">
        <v>25350</v>
      </c>
      <c r="O52" s="9">
        <v>0</v>
      </c>
      <c r="P52" s="9" t="s">
        <v>261</v>
      </c>
      <c r="Q52" s="9" t="s">
        <v>44</v>
      </c>
      <c r="R52" s="9" t="s">
        <v>44</v>
      </c>
      <c r="S52" s="10">
        <v>5100</v>
      </c>
      <c r="T52" s="10">
        <v>0</v>
      </c>
      <c r="U52" s="10">
        <v>5100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9"/>
      <c r="AC52" s="9" t="s">
        <v>45</v>
      </c>
      <c r="AD52" s="9" t="s">
        <v>46</v>
      </c>
      <c r="AE52" s="9" t="s">
        <v>47</v>
      </c>
      <c r="AF52" s="9" t="s">
        <v>44</v>
      </c>
      <c r="AG52" s="9"/>
      <c r="AH52" s="9"/>
      <c r="AI52" s="9" t="s">
        <v>44</v>
      </c>
      <c r="AJ52" s="9"/>
      <c r="AK52" s="9"/>
      <c r="AL52" s="7">
        <v>0</v>
      </c>
      <c r="AM52" s="7" t="s">
        <v>44</v>
      </c>
      <c r="AN52" s="7" t="s">
        <v>48</v>
      </c>
    </row>
    <row r="53" spans="1:40" x14ac:dyDescent="0.25">
      <c r="A53" s="7" t="s">
        <v>33</v>
      </c>
      <c r="B53" s="8">
        <v>45982</v>
      </c>
      <c r="C53" s="9" t="s">
        <v>34</v>
      </c>
      <c r="D53" s="9" t="s">
        <v>35</v>
      </c>
      <c r="E53" s="7" t="s">
        <v>36</v>
      </c>
      <c r="F53" s="7" t="s">
        <v>37</v>
      </c>
      <c r="G53" s="9" t="s">
        <v>111</v>
      </c>
      <c r="H53" s="9" t="s">
        <v>255</v>
      </c>
      <c r="I53" s="9" t="s">
        <v>256</v>
      </c>
      <c r="J53" s="9" t="s">
        <v>262</v>
      </c>
      <c r="K53" s="9" t="s">
        <v>263</v>
      </c>
      <c r="L53" s="9" t="s">
        <v>259</v>
      </c>
      <c r="M53" s="9" t="s">
        <v>260</v>
      </c>
      <c r="N53" s="9">
        <v>24360</v>
      </c>
      <c r="O53" s="9">
        <v>0</v>
      </c>
      <c r="P53" s="9" t="s">
        <v>264</v>
      </c>
      <c r="Q53" s="9" t="s">
        <v>44</v>
      </c>
      <c r="R53" s="9" t="s">
        <v>44</v>
      </c>
      <c r="S53" s="10">
        <v>2408</v>
      </c>
      <c r="T53" s="10">
        <v>0</v>
      </c>
      <c r="U53" s="10">
        <v>2408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9"/>
      <c r="AC53" s="9" t="s">
        <v>45</v>
      </c>
      <c r="AD53" s="9" t="s">
        <v>46</v>
      </c>
      <c r="AE53" s="9" t="s">
        <v>44</v>
      </c>
      <c r="AF53" s="9" t="s">
        <v>44</v>
      </c>
      <c r="AG53" s="9"/>
      <c r="AH53" s="9"/>
      <c r="AI53" s="9" t="s">
        <v>44</v>
      </c>
      <c r="AJ53" s="9"/>
      <c r="AK53" s="9"/>
      <c r="AL53" s="7">
        <v>0</v>
      </c>
      <c r="AM53" s="7" t="s">
        <v>44</v>
      </c>
      <c r="AN53" s="7" t="s">
        <v>48</v>
      </c>
    </row>
    <row r="54" spans="1:40" x14ac:dyDescent="0.25">
      <c r="A54" s="7" t="s">
        <v>33</v>
      </c>
      <c r="B54" s="8">
        <v>45982</v>
      </c>
      <c r="C54" s="9" t="s">
        <v>34</v>
      </c>
      <c r="D54" s="9" t="s">
        <v>35</v>
      </c>
      <c r="E54" s="7" t="s">
        <v>36</v>
      </c>
      <c r="F54" s="7" t="s">
        <v>37</v>
      </c>
      <c r="G54" s="9" t="s">
        <v>111</v>
      </c>
      <c r="H54" s="9" t="s">
        <v>255</v>
      </c>
      <c r="I54" s="9" t="s">
        <v>265</v>
      </c>
      <c r="J54" s="9" t="s">
        <v>265</v>
      </c>
      <c r="K54" s="9" t="s">
        <v>266</v>
      </c>
      <c r="L54" s="9" t="s">
        <v>115</v>
      </c>
      <c r="M54" s="9" t="s">
        <v>121</v>
      </c>
      <c r="N54" s="9">
        <v>1500</v>
      </c>
      <c r="O54" s="9">
        <v>0</v>
      </c>
      <c r="P54" s="9" t="s">
        <v>267</v>
      </c>
      <c r="Q54" s="9" t="s">
        <v>44</v>
      </c>
      <c r="R54" s="9" t="s">
        <v>44</v>
      </c>
      <c r="S54" s="10">
        <v>-1700</v>
      </c>
      <c r="T54" s="10">
        <v>0</v>
      </c>
      <c r="U54" s="10">
        <v>-1700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9"/>
      <c r="AC54" s="9" t="s">
        <v>45</v>
      </c>
      <c r="AD54" s="9" t="s">
        <v>46</v>
      </c>
      <c r="AE54" s="9" t="s">
        <v>77</v>
      </c>
      <c r="AF54" s="9" t="s">
        <v>44</v>
      </c>
      <c r="AG54" s="9"/>
      <c r="AH54" s="9"/>
      <c r="AI54" s="9" t="s">
        <v>44</v>
      </c>
      <c r="AJ54" s="9"/>
      <c r="AK54" s="9"/>
      <c r="AL54" s="7">
        <v>0</v>
      </c>
      <c r="AM54" s="7" t="s">
        <v>44</v>
      </c>
      <c r="AN54" s="7" t="s">
        <v>48</v>
      </c>
    </row>
    <row r="55" spans="1:40" x14ac:dyDescent="0.25">
      <c r="A55" s="7" t="s">
        <v>33</v>
      </c>
      <c r="B55" s="8">
        <v>45982</v>
      </c>
      <c r="C55" s="9" t="s">
        <v>34</v>
      </c>
      <c r="D55" s="9" t="s">
        <v>35</v>
      </c>
      <c r="E55" s="7" t="s">
        <v>36</v>
      </c>
      <c r="F55" s="7" t="s">
        <v>37</v>
      </c>
      <c r="G55" s="9" t="s">
        <v>111</v>
      </c>
      <c r="H55" s="9" t="s">
        <v>255</v>
      </c>
      <c r="I55" s="9" t="s">
        <v>265</v>
      </c>
      <c r="J55" s="9" t="s">
        <v>265</v>
      </c>
      <c r="K55" s="9" t="s">
        <v>266</v>
      </c>
      <c r="L55" s="9" t="s">
        <v>115</v>
      </c>
      <c r="M55" s="9" t="s">
        <v>121</v>
      </c>
      <c r="N55" s="9">
        <v>10400</v>
      </c>
      <c r="O55" s="9">
        <v>0</v>
      </c>
      <c r="P55" s="9" t="s">
        <v>268</v>
      </c>
      <c r="Q55" s="9" t="s">
        <v>44</v>
      </c>
      <c r="R55" s="9" t="s">
        <v>44</v>
      </c>
      <c r="S55" s="10">
        <v>-1000</v>
      </c>
      <c r="T55" s="10">
        <v>0</v>
      </c>
      <c r="U55" s="10">
        <v>-1000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9"/>
      <c r="AC55" s="9" t="s">
        <v>45</v>
      </c>
      <c r="AD55" s="9" t="s">
        <v>46</v>
      </c>
      <c r="AE55" s="9" t="s">
        <v>77</v>
      </c>
      <c r="AF55" s="9" t="s">
        <v>44</v>
      </c>
      <c r="AG55" s="9"/>
      <c r="AH55" s="9"/>
      <c r="AI55" s="9" t="s">
        <v>44</v>
      </c>
      <c r="AJ55" s="9"/>
      <c r="AK55" s="9"/>
      <c r="AL55" s="7">
        <v>0</v>
      </c>
      <c r="AM55" s="7" t="s">
        <v>44</v>
      </c>
      <c r="AN55" s="7" t="s">
        <v>48</v>
      </c>
    </row>
    <row r="56" spans="1:40" x14ac:dyDescent="0.25">
      <c r="A56" s="7" t="s">
        <v>33</v>
      </c>
      <c r="B56" s="8">
        <v>45982</v>
      </c>
      <c r="C56" s="9" t="s">
        <v>34</v>
      </c>
      <c r="D56" s="9" t="s">
        <v>35</v>
      </c>
      <c r="E56" s="7" t="s">
        <v>36</v>
      </c>
      <c r="F56" s="7" t="s">
        <v>37</v>
      </c>
      <c r="G56" s="9" t="s">
        <v>269</v>
      </c>
      <c r="H56" s="9" t="s">
        <v>270</v>
      </c>
      <c r="I56" s="9" t="s">
        <v>271</v>
      </c>
      <c r="J56" s="9" t="s">
        <v>272</v>
      </c>
      <c r="K56" s="9" t="s">
        <v>273</v>
      </c>
      <c r="L56" s="9" t="s">
        <v>115</v>
      </c>
      <c r="M56" s="9" t="s">
        <v>152</v>
      </c>
      <c r="N56" s="9">
        <v>25650</v>
      </c>
      <c r="O56" s="9">
        <v>0</v>
      </c>
      <c r="P56" s="9" t="s">
        <v>274</v>
      </c>
      <c r="Q56" s="9" t="s">
        <v>44</v>
      </c>
      <c r="R56" s="9" t="s">
        <v>275</v>
      </c>
      <c r="S56" s="10">
        <v>2000</v>
      </c>
      <c r="T56" s="10">
        <v>0</v>
      </c>
      <c r="U56" s="10">
        <v>2000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9"/>
      <c r="AC56" s="9" t="s">
        <v>45</v>
      </c>
      <c r="AD56" s="9" t="s">
        <v>46</v>
      </c>
      <c r="AE56" s="9" t="s">
        <v>44</v>
      </c>
      <c r="AF56" s="9" t="s">
        <v>44</v>
      </c>
      <c r="AG56" s="9"/>
      <c r="AH56" s="9"/>
      <c r="AI56" s="9" t="s">
        <v>44</v>
      </c>
      <c r="AJ56" s="9"/>
      <c r="AK56" s="9"/>
      <c r="AL56" s="7">
        <v>0</v>
      </c>
      <c r="AM56" s="7" t="s">
        <v>44</v>
      </c>
      <c r="AN56" s="7" t="s">
        <v>48</v>
      </c>
    </row>
    <row r="57" spans="1:40" x14ac:dyDescent="0.25">
      <c r="A57" s="7" t="s">
        <v>33</v>
      </c>
      <c r="B57" s="8">
        <v>45982</v>
      </c>
      <c r="C57" s="9" t="s">
        <v>34</v>
      </c>
      <c r="D57" s="9" t="s">
        <v>35</v>
      </c>
      <c r="E57" s="7" t="s">
        <v>36</v>
      </c>
      <c r="F57" s="7" t="s">
        <v>37</v>
      </c>
      <c r="G57" s="9" t="s">
        <v>269</v>
      </c>
      <c r="H57" s="9" t="s">
        <v>270</v>
      </c>
      <c r="I57" s="9" t="s">
        <v>271</v>
      </c>
      <c r="J57" s="9" t="s">
        <v>276</v>
      </c>
      <c r="K57" s="9" t="s">
        <v>42</v>
      </c>
      <c r="L57" s="9" t="s">
        <v>183</v>
      </c>
      <c r="M57" s="9" t="s">
        <v>184</v>
      </c>
      <c r="N57" s="9">
        <v>30400</v>
      </c>
      <c r="O57" s="9">
        <v>0</v>
      </c>
      <c r="P57" s="9" t="s">
        <v>277</v>
      </c>
      <c r="Q57" s="9" t="s">
        <v>44</v>
      </c>
      <c r="R57" s="9" t="s">
        <v>44</v>
      </c>
      <c r="S57" s="10">
        <v>219.68</v>
      </c>
      <c r="T57" s="10">
        <v>0</v>
      </c>
      <c r="U57" s="10">
        <v>-11539.55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9"/>
      <c r="AC57" s="9" t="s">
        <v>45</v>
      </c>
      <c r="AD57" s="9" t="s">
        <v>65</v>
      </c>
      <c r="AE57" s="9" t="s">
        <v>186</v>
      </c>
      <c r="AF57" s="9" t="s">
        <v>44</v>
      </c>
      <c r="AG57" s="9"/>
      <c r="AH57" s="9"/>
      <c r="AI57" s="9" t="s">
        <v>44</v>
      </c>
      <c r="AJ57" s="9"/>
      <c r="AK57" s="9"/>
      <c r="AL57" s="7">
        <v>0</v>
      </c>
      <c r="AM57" s="7" t="s">
        <v>44</v>
      </c>
      <c r="AN57" s="7" t="s">
        <v>48</v>
      </c>
    </row>
    <row r="58" spans="1:40" x14ac:dyDescent="0.25">
      <c r="A58" s="7" t="s">
        <v>33</v>
      </c>
      <c r="B58" s="8">
        <v>45982</v>
      </c>
      <c r="C58" s="9" t="s">
        <v>34</v>
      </c>
      <c r="D58" s="9" t="s">
        <v>35</v>
      </c>
      <c r="E58" s="7" t="s">
        <v>36</v>
      </c>
      <c r="F58" s="7" t="s">
        <v>37</v>
      </c>
      <c r="G58" s="9" t="s">
        <v>269</v>
      </c>
      <c r="H58" s="9" t="s">
        <v>270</v>
      </c>
      <c r="I58" s="9" t="s">
        <v>271</v>
      </c>
      <c r="J58" s="9" t="s">
        <v>276</v>
      </c>
      <c r="K58" s="9" t="s">
        <v>42</v>
      </c>
      <c r="L58" s="9" t="s">
        <v>191</v>
      </c>
      <c r="M58" s="9" t="s">
        <v>192</v>
      </c>
      <c r="N58" s="9">
        <v>30800</v>
      </c>
      <c r="O58" s="9">
        <v>0</v>
      </c>
      <c r="P58" s="9" t="s">
        <v>278</v>
      </c>
      <c r="Q58" s="9" t="s">
        <v>44</v>
      </c>
      <c r="R58" s="9" t="s">
        <v>44</v>
      </c>
      <c r="S58" s="10">
        <v>4500</v>
      </c>
      <c r="T58" s="10">
        <v>0</v>
      </c>
      <c r="U58" s="10">
        <v>4500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9"/>
      <c r="AC58" s="9" t="s">
        <v>45</v>
      </c>
      <c r="AD58" s="9" t="s">
        <v>65</v>
      </c>
      <c r="AE58" s="9" t="s">
        <v>194</v>
      </c>
      <c r="AF58" s="9" t="s">
        <v>44</v>
      </c>
      <c r="AG58" s="9"/>
      <c r="AH58" s="9"/>
      <c r="AI58" s="9" t="s">
        <v>44</v>
      </c>
      <c r="AJ58" s="9"/>
      <c r="AK58" s="9"/>
      <c r="AL58" s="7">
        <v>0</v>
      </c>
      <c r="AM58" s="7" t="s">
        <v>44</v>
      </c>
      <c r="AN58" s="7" t="s">
        <v>48</v>
      </c>
    </row>
    <row r="59" spans="1:40" x14ac:dyDescent="0.25">
      <c r="A59" s="7" t="s">
        <v>33</v>
      </c>
      <c r="B59" s="8">
        <v>45982</v>
      </c>
      <c r="C59" s="9" t="s">
        <v>34</v>
      </c>
      <c r="D59" s="9" t="s">
        <v>35</v>
      </c>
      <c r="E59" s="7" t="s">
        <v>36</v>
      </c>
      <c r="F59" s="7" t="s">
        <v>37</v>
      </c>
      <c r="G59" s="9" t="s">
        <v>269</v>
      </c>
      <c r="H59" s="9" t="s">
        <v>270</v>
      </c>
      <c r="I59" s="9" t="s">
        <v>271</v>
      </c>
      <c r="J59" s="9" t="s">
        <v>276</v>
      </c>
      <c r="K59" s="9" t="s">
        <v>42</v>
      </c>
      <c r="L59" s="9" t="s">
        <v>191</v>
      </c>
      <c r="M59" s="9" t="s">
        <v>192</v>
      </c>
      <c r="N59" s="9">
        <v>31700</v>
      </c>
      <c r="O59" s="9">
        <v>0</v>
      </c>
      <c r="P59" s="9" t="s">
        <v>278</v>
      </c>
      <c r="Q59" s="9" t="s">
        <v>44</v>
      </c>
      <c r="R59" s="9" t="s">
        <v>44</v>
      </c>
      <c r="S59" s="10">
        <v>-2000</v>
      </c>
      <c r="T59" s="10">
        <v>0</v>
      </c>
      <c r="U59" s="10">
        <v>175416.95999999999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9"/>
      <c r="AC59" s="9" t="s">
        <v>45</v>
      </c>
      <c r="AD59" s="9" t="s">
        <v>65</v>
      </c>
      <c r="AE59" s="9" t="s">
        <v>194</v>
      </c>
      <c r="AF59" s="9" t="s">
        <v>44</v>
      </c>
      <c r="AG59" s="9"/>
      <c r="AH59" s="9"/>
      <c r="AI59" s="9" t="s">
        <v>44</v>
      </c>
      <c r="AJ59" s="9"/>
      <c r="AK59" s="9"/>
      <c r="AL59" s="7">
        <v>0</v>
      </c>
      <c r="AM59" s="7" t="s">
        <v>44</v>
      </c>
      <c r="AN59" s="7" t="s">
        <v>48</v>
      </c>
    </row>
    <row r="60" spans="1:40" x14ac:dyDescent="0.25">
      <c r="A60" s="7" t="s">
        <v>33</v>
      </c>
      <c r="B60" s="8">
        <v>45982</v>
      </c>
      <c r="C60" s="9" t="s">
        <v>34</v>
      </c>
      <c r="D60" s="9" t="s">
        <v>35</v>
      </c>
      <c r="E60" s="7" t="s">
        <v>36</v>
      </c>
      <c r="F60" s="7" t="s">
        <v>37</v>
      </c>
      <c r="G60" s="9" t="s">
        <v>269</v>
      </c>
      <c r="H60" s="9" t="s">
        <v>279</v>
      </c>
      <c r="I60" s="9" t="s">
        <v>280</v>
      </c>
      <c r="J60" s="9" t="s">
        <v>280</v>
      </c>
      <c r="K60" s="9" t="s">
        <v>281</v>
      </c>
      <c r="L60" s="9" t="s">
        <v>205</v>
      </c>
      <c r="M60" s="9" t="s">
        <v>282</v>
      </c>
      <c r="N60" s="9">
        <v>28000</v>
      </c>
      <c r="O60" s="9">
        <v>0</v>
      </c>
      <c r="P60" s="9" t="s">
        <v>283</v>
      </c>
      <c r="Q60" s="9" t="s">
        <v>44</v>
      </c>
      <c r="R60" s="9" t="s">
        <v>44</v>
      </c>
      <c r="S60" s="10">
        <v>-300000</v>
      </c>
      <c r="T60" s="10">
        <v>0</v>
      </c>
      <c r="U60" s="10">
        <v>-300000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9"/>
      <c r="AC60" s="9" t="s">
        <v>45</v>
      </c>
      <c r="AD60" s="9" t="s">
        <v>65</v>
      </c>
      <c r="AE60" s="9" t="s">
        <v>210</v>
      </c>
      <c r="AF60" s="9" t="s">
        <v>44</v>
      </c>
      <c r="AG60" s="9"/>
      <c r="AH60" s="9"/>
      <c r="AI60" s="9" t="s">
        <v>44</v>
      </c>
      <c r="AJ60" s="9"/>
      <c r="AK60" s="9"/>
      <c r="AL60" s="7">
        <v>0</v>
      </c>
      <c r="AM60" s="7" t="s">
        <v>44</v>
      </c>
      <c r="AN60" s="7" t="s">
        <v>48</v>
      </c>
    </row>
    <row r="61" spans="1:40" x14ac:dyDescent="0.25">
      <c r="A61" s="7" t="s">
        <v>33</v>
      </c>
      <c r="B61" s="8">
        <v>45982</v>
      </c>
      <c r="C61" s="9" t="s">
        <v>34</v>
      </c>
      <c r="D61" s="9" t="s">
        <v>35</v>
      </c>
      <c r="E61" s="7" t="s">
        <v>36</v>
      </c>
      <c r="F61" s="7" t="s">
        <v>37</v>
      </c>
      <c r="G61" s="9" t="s">
        <v>284</v>
      </c>
      <c r="H61" s="9" t="s">
        <v>285</v>
      </c>
      <c r="I61" s="9" t="s">
        <v>286</v>
      </c>
      <c r="J61" s="9" t="s">
        <v>287</v>
      </c>
      <c r="K61" s="9" t="s">
        <v>42</v>
      </c>
      <c r="L61" s="9" t="s">
        <v>239</v>
      </c>
      <c r="M61" s="9" t="s">
        <v>288</v>
      </c>
      <c r="N61" s="9">
        <v>32700</v>
      </c>
      <c r="O61" s="9">
        <v>0</v>
      </c>
      <c r="P61" s="9" t="s">
        <v>289</v>
      </c>
      <c r="Q61" s="9" t="s">
        <v>44</v>
      </c>
      <c r="R61" s="9" t="s">
        <v>44</v>
      </c>
      <c r="S61" s="10">
        <v>12178.74</v>
      </c>
      <c r="T61" s="10">
        <v>0</v>
      </c>
      <c r="U61" s="10">
        <v>12178.74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9"/>
      <c r="AC61" s="9" t="s">
        <v>45</v>
      </c>
      <c r="AD61" s="9" t="s">
        <v>46</v>
      </c>
      <c r="AE61" s="9" t="s">
        <v>47</v>
      </c>
      <c r="AF61" s="9" t="s">
        <v>44</v>
      </c>
      <c r="AG61" s="9"/>
      <c r="AH61" s="9"/>
      <c r="AI61" s="9" t="s">
        <v>44</v>
      </c>
      <c r="AJ61" s="9"/>
      <c r="AK61" s="9"/>
      <c r="AL61" s="7">
        <v>0</v>
      </c>
      <c r="AM61" s="7" t="s">
        <v>44</v>
      </c>
      <c r="AN61" s="7" t="s">
        <v>48</v>
      </c>
    </row>
    <row r="62" spans="1:40" x14ac:dyDescent="0.25">
      <c r="A62" s="7" t="s">
        <v>33</v>
      </c>
      <c r="B62" s="8">
        <v>45982</v>
      </c>
      <c r="C62" s="9" t="s">
        <v>34</v>
      </c>
      <c r="D62" s="9" t="s">
        <v>35</v>
      </c>
      <c r="E62" s="7" t="s">
        <v>36</v>
      </c>
      <c r="F62" s="7" t="s">
        <v>37</v>
      </c>
      <c r="G62" s="9" t="s">
        <v>284</v>
      </c>
      <c r="H62" s="9" t="s">
        <v>285</v>
      </c>
      <c r="I62" s="9" t="s">
        <v>286</v>
      </c>
      <c r="J62" s="9" t="s">
        <v>290</v>
      </c>
      <c r="K62" s="9" t="s">
        <v>42</v>
      </c>
      <c r="L62" s="9" t="s">
        <v>239</v>
      </c>
      <c r="M62" s="9" t="s">
        <v>288</v>
      </c>
      <c r="N62" s="9">
        <v>32500</v>
      </c>
      <c r="O62" s="9">
        <v>0</v>
      </c>
      <c r="P62" s="9" t="s">
        <v>291</v>
      </c>
      <c r="Q62" s="9" t="s">
        <v>44</v>
      </c>
      <c r="R62" s="9" t="s">
        <v>44</v>
      </c>
      <c r="S62" s="10">
        <v>8291.07</v>
      </c>
      <c r="T62" s="10">
        <v>0</v>
      </c>
      <c r="U62" s="10">
        <v>8291.07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9"/>
      <c r="AC62" s="9" t="s">
        <v>45</v>
      </c>
      <c r="AD62" s="9" t="s">
        <v>46</v>
      </c>
      <c r="AE62" s="9" t="s">
        <v>47</v>
      </c>
      <c r="AF62" s="9" t="s">
        <v>44</v>
      </c>
      <c r="AG62" s="9"/>
      <c r="AH62" s="9"/>
      <c r="AI62" s="9" t="s">
        <v>44</v>
      </c>
      <c r="AJ62" s="9"/>
      <c r="AK62" s="9"/>
      <c r="AL62" s="7">
        <v>0</v>
      </c>
      <c r="AM62" s="7" t="s">
        <v>44</v>
      </c>
      <c r="AN62" s="7" t="s">
        <v>48</v>
      </c>
    </row>
    <row r="63" spans="1:40" x14ac:dyDescent="0.25">
      <c r="A63" s="7" t="s">
        <v>33</v>
      </c>
      <c r="B63" s="8">
        <v>45982</v>
      </c>
      <c r="C63" s="9" t="s">
        <v>34</v>
      </c>
      <c r="D63" s="9" t="s">
        <v>35</v>
      </c>
      <c r="E63" s="7" t="s">
        <v>36</v>
      </c>
      <c r="F63" s="7" t="s">
        <v>37</v>
      </c>
      <c r="G63" s="9" t="s">
        <v>284</v>
      </c>
      <c r="H63" s="9" t="s">
        <v>285</v>
      </c>
      <c r="I63" s="9" t="s">
        <v>286</v>
      </c>
      <c r="J63" s="9" t="s">
        <v>290</v>
      </c>
      <c r="K63" s="9" t="s">
        <v>292</v>
      </c>
      <c r="L63" s="9" t="s">
        <v>115</v>
      </c>
      <c r="M63" s="9" t="s">
        <v>127</v>
      </c>
      <c r="N63" s="9">
        <v>32750</v>
      </c>
      <c r="O63" s="9">
        <v>0</v>
      </c>
      <c r="P63" s="9" t="s">
        <v>293</v>
      </c>
      <c r="Q63" s="9" t="s">
        <v>44</v>
      </c>
      <c r="R63" s="9" t="s">
        <v>44</v>
      </c>
      <c r="S63" s="10">
        <v>-57838.85</v>
      </c>
      <c r="T63" s="10">
        <v>0</v>
      </c>
      <c r="U63" s="10">
        <v>-57838.85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9"/>
      <c r="AC63" s="9" t="s">
        <v>45</v>
      </c>
      <c r="AD63" s="9" t="s">
        <v>46</v>
      </c>
      <c r="AE63" s="9" t="s">
        <v>44</v>
      </c>
      <c r="AF63" s="9" t="s">
        <v>44</v>
      </c>
      <c r="AG63" s="9"/>
      <c r="AH63" s="9"/>
      <c r="AI63" s="9" t="s">
        <v>44</v>
      </c>
      <c r="AJ63" s="9"/>
      <c r="AK63" s="9"/>
      <c r="AL63" s="7">
        <v>0</v>
      </c>
      <c r="AM63" s="7" t="s">
        <v>44</v>
      </c>
      <c r="AN63" s="7" t="s">
        <v>48</v>
      </c>
    </row>
    <row r="64" spans="1:40" x14ac:dyDescent="0.25">
      <c r="A64" s="11" t="s">
        <v>103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2">
        <f>SUBTOTAL(109,table_1[Variazione competenza])</f>
        <v>-308636.70999999996</v>
      </c>
      <c r="T64" s="12">
        <f>SUBTOTAL(109,table_1[Di cui finanziato con avanzo])</f>
        <v>0</v>
      </c>
      <c r="U64" s="12">
        <f>SUBTOTAL(109,table_1[Variazione cassa])</f>
        <v>-172449.96000000002</v>
      </c>
      <c r="V64" s="12">
        <f>SUBTOTAL(109,table_1[Variazione fpv])</f>
        <v>0</v>
      </c>
      <c r="W64" s="12">
        <f>SUBTOTAL(109,table_1[Variazione competenza 2026])</f>
        <v>0</v>
      </c>
      <c r="X64" s="12">
        <f>SUBTOTAL(109,table_1[Variazione fpv 2026])</f>
        <v>0</v>
      </c>
      <c r="Y64" s="12">
        <f>SUBTOTAL(109,table_1[Variazione competenza 2027])</f>
        <v>0</v>
      </c>
      <c r="Z64" s="12">
        <f>SUBTOTAL(109,table_1[Variazione fpv 2027])</f>
        <v>0</v>
      </c>
      <c r="AA64" s="12">
        <f>SUBTOTAL(109,table_1[Importo 2025 finanziato con avanzo])</f>
        <v>0</v>
      </c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variazioni entrate</vt:lpstr>
      <vt:lpstr>Riepilogo variazioni uscite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Sina</dc:creator>
  <cp:lastModifiedBy>Comune di Zone</cp:lastModifiedBy>
  <dcterms:created xsi:type="dcterms:W3CDTF">2025-11-25T13:10:09Z</dcterms:created>
  <dcterms:modified xsi:type="dcterms:W3CDTF">2025-11-25T13:09:11Z</dcterms:modified>
</cp:coreProperties>
</file>