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E:\Users\daniela.piapi\Desktop\"/>
    </mc:Choice>
  </mc:AlternateContent>
  <xr:revisionPtr revIDLastSave="0" documentId="13_ncr:1_{1AECAE7D-60D2-4A69-9D4B-32E8240ECE8C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5" i="1"/>
  <c r="M22" i="1"/>
  <c r="M21" i="1"/>
  <c r="N20" i="1"/>
  <c r="M20" i="1"/>
  <c r="N17" i="1"/>
  <c r="M17" i="1"/>
  <c r="N14" i="1"/>
  <c r="M14" i="1"/>
  <c r="N13" i="1"/>
  <c r="M13" i="1"/>
  <c r="N11" i="1"/>
  <c r="M11" i="1"/>
  <c r="N9" i="1"/>
</calcChain>
</file>

<file path=xl/sharedStrings.xml><?xml version="1.0" encoding="utf-8"?>
<sst xmlns="http://schemas.openxmlformats.org/spreadsheetml/2006/main" count="145" uniqueCount="90">
  <si>
    <t>Normativa che legittima l’adozione</t>
  </si>
  <si>
    <t>Soggetto proponente</t>
  </si>
  <si>
    <t>Soggetto che adotta il provvedimento (ove diverso dal soggetto proponente)</t>
  </si>
  <si>
    <t>Tipologia del provvedimento</t>
  </si>
  <si>
    <t>Oggetto del provvedimento</t>
  </si>
  <si>
    <t>Termine iniziale</t>
  </si>
  <si>
    <t>Termine finale</t>
  </si>
  <si>
    <t xml:space="preserve">Numero/rep. </t>
  </si>
  <si>
    <t>Data di adozione</t>
  </si>
  <si>
    <t>Norme eventualmente derogate</t>
  </si>
  <si>
    <t>Motivi deroga</t>
  </si>
  <si>
    <t>Costi previsti degli interventi</t>
  </si>
  <si>
    <t>Costi effettivi sostenuti dall’amministrazione</t>
  </si>
  <si>
    <t>Provvedimento</t>
  </si>
  <si>
    <t>Data in GG/MM/AAAA</t>
  </si>
  <si>
    <t xml:space="preserve">Data in GG/MM/AAAA (stimata) </t>
  </si>
  <si>
    <t>Identificativo interno dell’atto</t>
  </si>
  <si>
    <t>Indicazione delle discipline a cui si deroga (tali normative sono spesso richiamate nei VISTI)</t>
  </si>
  <si>
    <t xml:space="preserve">Ad es. sicurezza urbana, sicurezza e incolumità pubbliche, motivi igienico sanitari, decoro urbano  </t>
  </si>
  <si>
    <t>LINK al documento</t>
  </si>
  <si>
    <t>Ordinanza</t>
  </si>
  <si>
    <t>Sindaco del Comune di Cedegolo</t>
  </si>
  <si>
    <t>art. 50 commi 5 e 6 s del
D.lgs. 18.08.2000, n. 267</t>
  </si>
  <si>
    <t>ORDINANZA CONTINGIBILE ED URGENTE: PRIMI PROVVEDIMENTI PRECAUZIONALI DI CONTENIMENTO DELLA DIFFUSIONE DEL "CORONAVIRUS" COVID-19</t>
  </si>
  <si>
    <t>ORDINANZA CONTINGIBILE ED URGENTE - REGOLAMENTAZIONE DEI COMPORTAMENTI SUL TERRITORIO AL FINE DI CONTRASTARE LA DIFFUSIONE DEL CONTAGIO DA COVID19</t>
  </si>
  <si>
    <t>MODIFICAZIONE DELL'INTERO PUNTO 5 DELL'ORDINANZA CONTINGIBILE ED URGENTE N° 11 DEL 23 MARZO 2020</t>
  </si>
  <si>
    <t>art. 50 comma 5 del
D.lgs. 18.08.2000, n. 267</t>
  </si>
  <si>
    <t>ORDINANZA CONTINGIBILE ED URGENTE CON DIVIETO TOTALE DI TRANSITO VEICOLARE E PEDONALE DI PARTE DELLA STRADA COMUNALE ISOLA- DOSSO, CON DECORRENZA IMMEDIATA FINO AL TERMINE DEI LAVORI.</t>
  </si>
  <si>
    <t>art. 50 e 54 del
D.lgs. 18.08.2000, n. 267</t>
  </si>
  <si>
    <t>ORDINANZA CONTINGIBILE ED URGENTE CON DIVIETO TOTALE DI TRANSITO VEICOLARE E PEDONALE DI PARTE DELLA STRADA COMUNALE DELLA DARDELLA, DAL PIAZZALE ENEL ALL’INTERSEZIONE CON LA VALLE DEI FRATI, CON DECORRENZA IMMEDIATA FINO AL TERMINE DEI LAVORI.</t>
  </si>
  <si>
    <t>art. 50  e 54 del
D.lgs. 18.08.2000, n. 267</t>
  </si>
  <si>
    <t>ORDINANZA CONTINGIBILE ED URGENTE CON DIVIETO TOTALE DI TRANSITO VEICOLARE E PEDONALE DI PARTE DELLA STRADA AGRO-SILVO-PASTORALE DENOMINATE VIALE DEL CAVALIERE, CON DECORRENZA IMMEDIATA FINO AL TERMINE DEI LAVORI.</t>
  </si>
  <si>
    <t>13/2020</t>
  </si>
  <si>
    <t>23/2020</t>
  </si>
  <si>
    <t>24/2020</t>
  </si>
  <si>
    <t>41/2020</t>
  </si>
  <si>
    <t>ESTUMULAZIONI ORDINARIE NEL CIMITERO DI CEDEGOLO</t>
  </si>
  <si>
    <t>27/2021</t>
  </si>
  <si>
    <t>ORDINANZA CONTINGIBILE ED URGENTE CON DIVIETO TOTALE DI TRANSITO VEICOLARE E PEDONALE DI PARTE DELLA STRADA COMUNALE DI ILGIA, DALL’ACCESSO ALL’IMPIANTO DI FITODEPURAZIONE PER CIRCA 100 M DIREZIONE SUD, PER CADUTA MASSI.</t>
  </si>
  <si>
    <t>26/2022</t>
  </si>
  <si>
    <t>ORDINANZA CONTINGIBILE ED URGENTE CON DIVIETO TOTALE DI ACCESSO AL CIMITERO DI CEDEGOLO CON DECORRENZA IMMEDIATA E FINO A REVOCA.</t>
  </si>
  <si>
    <t>37/2022</t>
  </si>
  <si>
    <t>revoca con ordinanza n. 40/2022 del 21/10/2022</t>
  </si>
  <si>
    <t>Vice Sindaco Comune di Cedegolo</t>
  </si>
  <si>
    <t>27/2023</t>
  </si>
  <si>
    <t>28/2023</t>
  </si>
  <si>
    <t>29/2023</t>
  </si>
  <si>
    <t>ORDINANZA CONTINGIBILE ED URGENTE CON DIVIETO TOTALE DI TRANSITO VEICOLARE E PEDONALE SU VARIE STRADE, CON DECORRENZA IMMEDIATA FINO AL TERMINE DEI LAVORI DI RIPRISTINO.</t>
  </si>
  <si>
    <t>34/2023</t>
  </si>
  <si>
    <t>ORDINANZA CONTINGIBILE ED URGENTE CON DIVIETO TOTALE DI TRANSITO SULLA STRADA COMUNALE ISOLA-DOSSO E SULLA STRADA DELLE PRESAGLIE, CON DECORRENZA IMMEDIATA FINO AL TERMINE DEI LAVORI DI RIPRISTINO</t>
  </si>
  <si>
    <t>35/2023</t>
  </si>
  <si>
    <t>ORDINANZA CONTINGIBILE ED URGENTE CON DIVIETO TOTALE DI TRANSITO SULLA STRADA COMUNALE DELLA POGLIA BASSA, TRA LA LOCALITA’ OBIZZI E LA LOCALITA’ ISOLA, CON DECORRENZA IMMEDIATA FINO A REVOCA.</t>
  </si>
  <si>
    <t>44/2023</t>
  </si>
  <si>
    <t>ORDINANZA CONTINGIBILE ED URGENTE CON DIVIETO TOTALE DI TRANSITO VEICOLARE E PEDONALE SU VIA TAMBA, DALL’ACCESSO DEL CIMITERO DI CEDEGOLO AL PARCO GIOCHI PALDRÌ, CON DECORRENZA IMMEDIATA FINO AL TERMINE DEI LAVORI DI RIPRISTINO.</t>
  </si>
  <si>
    <t>55/2023</t>
  </si>
  <si>
    <t>ORDINANZA CONTINGIBILE ED URGENTE PER L’ISTITUZIONE DEL DIVIETO DI TRANSITO VEICOLARE E PEDONALE SULLA STRADA COMUNALE DI CAMPOLUNGO (DAL BIVIO IN LOCALITA’ RUK ALLA VASCA DELL’ACQUEDOTTO COMUNALE) CON DECORRENZA IMMEDIATA E FINO AL TERMINE DEI LAVORI DI RIPRISTINO</t>
  </si>
  <si>
    <t>69/2023</t>
  </si>
  <si>
    <t>ORDINANZA CONTINGIBILE ED URGENTE CON DIVIETO TOTALE DI TRANSITO SULLA STRADA COMUNALE ISOLA-DOSSO, DELLA STRADA DEL RODOLANGO E DELLA STRADA CON DECORRENZA IMMEDIATA FINO AL TERMINE DEI LAVORI DI RIPRISTINO.</t>
  </si>
  <si>
    <t>70/2023</t>
  </si>
  <si>
    <t>ORDINANZA CONTINGIBILE ED URGENTE CON DIVIETO TOTALE DI TRANSITO VEICOLARE E PEDONALE DI PARTE DELLA STRADA COMUNALE DI ILGIA, DALL’ACCESSO ALL’IMPIANTO DI FITODEPURAZIONE PER CIRCA 200 M DIREZIONE SUD, PER CROLLO MURO DI SOSTEGNO PROPRIETÀ PRIVATA.</t>
  </si>
  <si>
    <t>Comune di Cedegolo
Dati riepilogativi dei provvedimenti relativi agli interventi straordinari di emergenza</t>
  </si>
  <si>
    <t>ORDINANZA CONTINGIBILE ED URGENTE - DIVIETO DI ESERCIZIO DEL COMMERCIO AMBULANTE ITINERANTE SU TUTTO IL TERRITORIO COMUNALE PER QUALSIASI CATEGORIA MERCEOLOGICA</t>
  </si>
  <si>
    <t>11/2020</t>
  </si>
  <si>
    <t>10/2020</t>
  </si>
  <si>
    <t>4/2020</t>
  </si>
  <si>
    <t>ORDINANZA CONTINGIBILE ED URGENTE CON DIVIETO TOTALE DI TRANSITO VEICOLARE E PEDONALE SULLA STRADA DEL MONTE (DAL PIAZZALE ENEL – ALLA LOC. DARDELLA) E SULLA STRADA DI CAMPOLUNGO (DAL PIAZZALE ENEL ALLA VALLE DEI FRATI), CON DECORRENZA IMMEDIATA FINO AL TERMINE DEI LAVORI DI RIPRISTINO.</t>
  </si>
  <si>
    <t>ORDINANZA CONTINGIBILE ED URGENTE DI EVACUAZIONE EDIFICIO SITO IN LOC. CAMPOLUNGO MAPP. 41 FG. 26 PER ESONDAZIONE VALLE DEI FRATI CON DECORRENZA IMMEDIATA E FINO A REVOCA.</t>
  </si>
  <si>
    <t>ORDINANZA CONTINGIBILE ED URGENTE CON DIVIETO TOTALE DI TRANSITO VEICOLARE E PEDONALE SULLA STRADA DI SAN FLORIANO NEL TRATTO TRA LA VALLE DEI FRATI E LA CHIESA DI SAN FLORIANO, CON DECORRENZA IMMEDIATA FINO AL TERMINE DEI LAVORI DI RIPRISTINO.</t>
  </si>
  <si>
    <t>07/2024</t>
  </si>
  <si>
    <t>-</t>
  </si>
  <si>
    <t>https://voli.dati.ckube.it/repository/get.aspx?file=JKFr%2bJd4zQf9eYtxPm5V1VtyaLBI6RmDbQF0yu8yOUrJzQAjC969Zg%3d%3d</t>
  </si>
  <si>
    <t>https://voli.dati.ckube.it/repository/get.aspx?file=JKFr%2bJd4zQfZ1Rd0s%2bw%2b%2fSCUwIIBbtOQ7I1MnWnPEP4TR2Rk%2fvAPGDxtCZMfz1Bo</t>
  </si>
  <si>
    <t>https://voli.dati.ckube.it/repository/get.aspx?file=JKFr%2bJd4zQfuOA8RWEXKeZrxTItlSCIYQPOsOywpaiVZ0001yOaHyHh4XXlGDnmp</t>
  </si>
  <si>
    <t>https://voli.dati.ckube.it/repository/get.aspx?file=JKFr%2bJd4zQdrIyOR4ealsIn8MzynqZYlf%2bGJKgN0SSMR%2bql7X24UtXh4XXlGDnmp</t>
  </si>
  <si>
    <t>https://voli.dati.ckube.it/repository/get.aspx?file=JKFr%2bJd4zQdLCfaUnTVzBPYtAHq6%2fWP6P3Glw2V7tgUhjvB%2bGu%2fkL1Cj5UCbTWTiIx3KZk3KEjj%2bWLDuDHtnkw%3d%3d</t>
  </si>
  <si>
    <t>https://voli.dati.ckube.it/repository/get.aspx?file=JKFr%2bJd4zQciuEfJbHcYfvYtAHq6%2fWP6P3Glw2V7tgUhjvB%2bGu%2fkL0V4PZcOme1F5%2fyKTISMYNMykgKqOqDodEyihCKBkdCh</t>
  </si>
  <si>
    <t>https://voli.dati.ckube.it/repository/get.aspx?file=JKFr%2bJd4zQeunqUTmBFSPuGSQupQPA%2bvuw2Wd3YWTWxPUxfHbmGPKgCC2wDHDjQjz3TEIOOMCU5MooQigZHQoQ%3d%3d</t>
  </si>
  <si>
    <t>https://voli.dati.ckube.it/repository/get.aspx?file=JKFr%2bJd4zQdokeC9ciDMfdGkK8jKxIc7NnLyQeGHMF7tX8128sPG6SuHHHg8u8bxmE%2fxun3NclA5QGlBolVEHA%3d%3d</t>
  </si>
  <si>
    <t>https://voli.dati.ckube.it/repository/get.aspx?file=JKFr%2bJd4zQcuEFkyfQHDuYs12lR9%2fIO%2fFExvHvIvKdt3gZctLM7Sef5YsO4Me2eT</t>
  </si>
  <si>
    <t>https://voli.dati.ckube.it/repository/get.aspx?file=JKFr%2bJd4zQdG8L%2bzaGoVCdGkK8jKxIc7hZk3%2byJQK4CvOM%2fOaID48G%2bKS910zLDyTKKEIoGR0KE%3d</t>
  </si>
  <si>
    <t>https://voli.dati.ckube.it/repository/get.aspx?file=JKFr%2bJd4zQc9qNC7swsXMz6ms9LsHkZQNnLyQeGHMF7tX8128sPG6a1EYx6q9DtOHvSslVBKxWh4eF15Rg55qQ%3d%3d</t>
  </si>
  <si>
    <t>https://voli.dati.ckube.it/repository/get.aspx?file=JKFr%2bJd4zQfxlyzpA2lxO3bDuapBMoBfVRSOufBejw%2bgP9OkVb0fC%2bOnJqwWxEXO07I3tTeAYxo8bQmTH89QaA%3d%3d</t>
  </si>
  <si>
    <t>https://voli.dati.ckube.it/repository/get.aspx?file=JKFr%2bJd4zQf9I9FopOyfdt7iXFiaUdyKvRu566nuMudE4Y%2bEqvQsVCVY8tgPqPqp3P8OHVh%2b%2b8tUjdoSjhz2es7d7OR24bsd6JaFIUvh01X%2bWLDuDHtnkw%3d%3d</t>
  </si>
  <si>
    <t>https://voli.dati.ckube.it/repository/get.aspx?file=JKFr%2bJd4zQdwezkjcchrS6r2WDzgh3cAuw2Wd3YWTWzUsHmZRP16vOD0F%2fmTFFQhPG0Jkx%2fPUGg%3d</t>
  </si>
  <si>
    <t>https://voli.dati.ckube.it/repository/get.aspx?file=JKFr%2bJd4zQfDWQ8q3lXSBHbDuapBMoBfNnLyQeGHMF7MSSmu82Kl0IJsp%2fZgAkNvyc0AIwvevWY%3d</t>
  </si>
  <si>
    <t>https://voli.dati.ckube.it/repository/get.aspx?file=JKFr%2bJd4zQdecFYzkp%2fONXbDuapBMoBfP3Glw2V7tgUhjvB%2bGu%2fkLxsEhtKxaF7gyGG%2bcwMo3eJBKDjsVbOSfCWhOJy%2bTc2H</t>
  </si>
  <si>
    <t>https://voli.dati.ckube.it/repository/get.aspx?file=JKFr%2bJd4zQcpCSidp5rIAXbDuapBMoBfP3Glw2V7tgUhjvB%2bGu%2fkL0V4PZcOme1FkP7SOyfLMR5gw6LQboOuHDxtCZMfz1Bo</t>
  </si>
  <si>
    <t>https://voli.dati.ckube.it/repository/get.aspx?file=JKFr%2bJd4zQf1JV2d%2f38QM3bDuapBMoBfP3Glw2V7tgUhjvB%2bGu%2fkL0V4PZcOme1Fm1HfKPNDbP0WMs%2fh9D2%2b1P5YsO4Me2eT</t>
  </si>
  <si>
    <t>https://voli.dati.ckube.it/repository/get.aspx?file=JKFr%2bJd4zQf8ElJYU6Dx2RDmAHS0ysvMOoj0vESZOd1%2fMcuDMG48xSYbFQxe5tLU6JaFIUvh01X%2bWLDuDHtnkw%3d%3d</t>
  </si>
  <si>
    <t>https://voli.dati.ckube.it/repository/get.aspx?file=JKFr%2bJd4zQcuEFkyfQHDuXbDuapBMoBfP3Glw2V7tgUhjvB%2bGu%2fkL0V4PZcOme1FkP7SOyfLMR5gw6LQboOuHDxtCZMfz1Bo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</si>
</sst>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9" x14ac:knownFonts="1">
    <font>
      <sz val="10"/>
      <name val="Arial"/>
      <family val="2"/>
    </font>
    <font>
      <b/>
      <sz val="10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DDDDD"/>
        <bgColor rgb="FFCCFFCC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4" fillId="0" borderId="0"/>
    <xf numFmtId="44" fontId="3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1" applyFont="1" applyBorder="1" applyAlignment="1">
      <alignment horizontal="justify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2" xfId="1" applyFont="1" applyBorder="1" applyAlignment="1">
      <alignment horizontal="justify" vertical="center" wrapText="1"/>
    </xf>
    <xf numFmtId="0" fontId="0" fillId="0" borderId="2" xfId="1" applyFont="1" applyBorder="1" applyAlignment="1">
      <alignment horizontal="justify" vertical="center"/>
    </xf>
    <xf numFmtId="0" fontId="0" fillId="0" borderId="0" xfId="0" applyFont="1" applyAlignment="1">
      <alignment horizontal="center" vertical="center" wrapText="1"/>
    </xf>
    <xf numFmtId="0" fontId="3" fillId="0" borderId="2" xfId="1" applyFont="1" applyBorder="1" applyAlignment="1">
      <alignment horizontal="justify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0" fontId="5" fillId="0" borderId="2" xfId="1" applyFont="1" applyBorder="1" applyAlignment="1">
      <alignment horizontal="justify" vertical="center"/>
    </xf>
    <xf numFmtId="0" fontId="6" fillId="0" borderId="2" xfId="1" applyFont="1" applyBorder="1" applyAlignment="1">
      <alignment horizontal="justify" vertical="center"/>
    </xf>
    <xf numFmtId="0" fontId="7" fillId="0" borderId="2" xfId="1" applyFont="1" applyBorder="1" applyAlignment="1">
      <alignment horizontal="justify" vertical="center"/>
    </xf>
    <xf numFmtId="0" fontId="5" fillId="0" borderId="2" xfId="1" applyFont="1" applyBorder="1" applyAlignment="1">
      <alignment horizontal="justify" vertical="center" wrapText="1"/>
    </xf>
    <xf numFmtId="0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4" fontId="0" fillId="0" borderId="1" xfId="2" applyFont="1" applyBorder="1" applyAlignment="1">
      <alignment horizontal="center" vertical="center" wrapText="1"/>
    </xf>
    <xf numFmtId="14" fontId="0" fillId="0" borderId="3" xfId="0" applyNumberFormat="1" applyFill="1" applyBorder="1" applyAlignment="1">
      <alignment horizontal="center" vertical="center" wrapText="1"/>
    </xf>
    <xf numFmtId="44" fontId="1" fillId="0" borderId="1" xfId="2" applyFont="1" applyBorder="1" applyAlignment="1">
      <alignment horizontal="center" vertical="center" wrapText="1"/>
    </xf>
    <xf numFmtId="44" fontId="0" fillId="2" borderId="1" xfId="2" applyFont="1" applyFill="1" applyBorder="1" applyAlignment="1">
      <alignment horizontal="center" vertical="center" wrapText="1"/>
    </xf>
    <xf numFmtId="44" fontId="0" fillId="0" borderId="3" xfId="2" applyFont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8" fillId="0" borderId="1" xfId="3" applyBorder="1" applyAlignment="1">
      <alignment horizontal="center" vertical="center" wrapText="1"/>
    </xf>
    <xf numFmtId="0" fontId="8" fillId="0" borderId="3" xfId="3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4" fontId="0" fillId="0" borderId="4" xfId="2" applyFont="1" applyBorder="1" applyAlignment="1">
      <alignment horizontal="center" vertical="center" wrapText="1"/>
    </xf>
    <xf numFmtId="44" fontId="0" fillId="0" borderId="6" xfId="2" applyFont="1" applyBorder="1" applyAlignment="1">
      <alignment horizontal="center" vertical="center" wrapText="1"/>
    </xf>
    <xf numFmtId="44" fontId="0" fillId="0" borderId="5" xfId="2" applyFont="1" applyBorder="1" applyAlignment="1">
      <alignment horizontal="center" vertical="center" wrapText="1"/>
    </xf>
  </cellXfs>
  <cellStyles count="4">
    <cellStyle name="Collegamento ipertestuale" xfId="3" builtinId="8"/>
    <cellStyle name="Excel Built-in Normal" xfId="1" xr:uid="{7B93DB57-F287-4FE3-ADDA-73928994B898}"/>
    <cellStyle name="Normale" xfId="0" builtinId="0"/>
    <cellStyle name="Valuta" xfId="2" builtin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voli.dati.ckube.it/repository/get.aspx?file=JKFr%2bJd4zQdG8L%2bzaGoVCdGkK8jKxIc7hZk3%2byJQK4CvOM%2fOaID48G%2bKS910zLDyTKKEIoGR0KE%3d" TargetMode="External"/><Relationship Id="rId13" Type="http://schemas.openxmlformats.org/officeDocument/2006/relationships/hyperlink" Target="https://voli.dati.ckube.it/repository/get.aspx?file=JKFr%2bJd4zQfDWQ8q3lXSBHbDuapBMoBfNnLyQeGHMF7MSSmu82Kl0IJsp%2fZgAkNvyc0AIwvevWY%3d" TargetMode="External"/><Relationship Id="rId18" Type="http://schemas.openxmlformats.org/officeDocument/2006/relationships/hyperlink" Target="https://voli.dati.ckube.it/repository/get.aspx?file=JKFr%2bJd4zQcuEFkyfQHDuXbDuapBMoBfP3Glw2V7tgUhjvB%2bGu%2fkL0V4PZcOme1FkP7SOyfLMR5gw6LQboOuHDxtCZMfz1Bo" TargetMode="External"/><Relationship Id="rId3" Type="http://schemas.openxmlformats.org/officeDocument/2006/relationships/hyperlink" Target="https://voli.dati.ckube.it/repository/get.aspx?file=JKFr%2bJd4zQdLCfaUnTVzBPYtAHq6%2fWP6P3Glw2V7tgUhjvB%2bGu%2fkL1Cj5UCbTWTiIx3KZk3KEjj%2bWLDuDHtnkw%3d%3d" TargetMode="External"/><Relationship Id="rId7" Type="http://schemas.openxmlformats.org/officeDocument/2006/relationships/hyperlink" Target="https://voli.dati.ckube.it/repository/get.aspx?file=JKFr%2bJd4zQdokeC9ciDMfdGkK8jKxIc7NnLyQeGHMF7tX8128sPG6SuHHHg8u8bxmE%2fxun3NclA5QGlBolVEHA%3d%3d" TargetMode="External"/><Relationship Id="rId12" Type="http://schemas.openxmlformats.org/officeDocument/2006/relationships/hyperlink" Target="https://voli.dati.ckube.it/repository/get.aspx?file=JKFr%2bJd4zQdwezkjcchrS6r2WDzgh3cAuw2Wd3YWTWzUsHmZRP16vOD0F%2fmTFFQhPG0Jkx%2fPUGg%3d" TargetMode="External"/><Relationship Id="rId17" Type="http://schemas.openxmlformats.org/officeDocument/2006/relationships/hyperlink" Target="https://voli.dati.ckube.it/repository/get.aspx?file=JKFr%2bJd4zQf8ElJYU6Dx2RDmAHS0ysvMOoj0vESZOd1%2fMcuDMG48xSYbFQxe5tLU6JaFIUvh01X%2bWLDuDHtnkw%3d%3d" TargetMode="External"/><Relationship Id="rId2" Type="http://schemas.openxmlformats.org/officeDocument/2006/relationships/hyperlink" Target="https://voli.dati.ckube.it/repository/get.aspx?file=JKFr%2bJd4zQdrIyOR4ealsIn8MzynqZYlf%2bGJKgN0SSMR%2bql7X24UtXh4XXlGDnmp" TargetMode="External"/><Relationship Id="rId16" Type="http://schemas.openxmlformats.org/officeDocument/2006/relationships/hyperlink" Target="https://voli.dati.ckube.it/repository/get.aspx?file=JKFr%2bJd4zQf1JV2d%2f38QM3bDuapBMoBfP3Glw2V7tgUhjvB%2bGu%2fkL0V4PZcOme1Fm1HfKPNDbP0WMs%2fh9D2%2b1P5YsO4Me2eT" TargetMode="External"/><Relationship Id="rId1" Type="http://schemas.openxmlformats.org/officeDocument/2006/relationships/hyperlink" Target="https://voli.dati.ckube.it/repository/get.aspx?file=JKFr%2bJd4zQfuOA8RWEXKeZrxTItlSCIYQPOsOywpaiVZ0001yOaHyHh4XXlGDnmp" TargetMode="External"/><Relationship Id="rId6" Type="http://schemas.openxmlformats.org/officeDocument/2006/relationships/hyperlink" Target="https://voli.dati.ckube.it/repository/get.aspx?file=JKFr%2bJd4zQcuEFkyfQHDuYs12lR9%2fIO%2fFExvHvIvKdt3gZctLM7Sef5YsO4Me2eT" TargetMode="External"/><Relationship Id="rId11" Type="http://schemas.openxmlformats.org/officeDocument/2006/relationships/hyperlink" Target="https://voli.dati.ckube.it/repository/get.aspx?file=JKFr%2bJd4zQf9I9FopOyfdt7iXFiaUdyKvRu566nuMudE4Y%2bEqvQsVCVY8tgPqPqp3P8OHVh%2b%2b8tUjdoSjhz2es7d7OR24bsd6JaFIUvh01X%2bWLDuDHtnkw%3d%3d" TargetMode="External"/><Relationship Id="rId5" Type="http://schemas.openxmlformats.org/officeDocument/2006/relationships/hyperlink" Target="https://voli.dati.ckube.it/repository/get.aspx?file=JKFr%2bJd4zQeunqUTmBFSPuGSQupQPA%2bvuw2Wd3YWTWxPUxfHbmGPKgCC2wDHDjQjz3TEIOOMCU5MooQigZHQoQ%3d%3d" TargetMode="External"/><Relationship Id="rId15" Type="http://schemas.openxmlformats.org/officeDocument/2006/relationships/hyperlink" Target="https://voli.dati.ckube.it/repository/get.aspx?file=JKFr%2bJd4zQcpCSidp5rIAXbDuapBMoBfP3Glw2V7tgUhjvB%2bGu%2fkL0V4PZcOme1FkP7SOyfLMR5gw6LQboOuHDxtCZMfz1Bo" TargetMode="External"/><Relationship Id="rId10" Type="http://schemas.openxmlformats.org/officeDocument/2006/relationships/hyperlink" Target="https://voli.dati.ckube.it/repository/get.aspx?file=JKFr%2bJd4zQfxlyzpA2lxO3bDuapBMoBfVRSOufBejw%2bgP9OkVb0fC%2bOnJqwWxEXO07I3tTeAYxo8bQmTH89QaA%3d%3d" TargetMode="External"/><Relationship Id="rId4" Type="http://schemas.openxmlformats.org/officeDocument/2006/relationships/hyperlink" Target="https://voli.dati.ckube.it/repository/get.aspx?file=JKFr%2bJd4zQciuEfJbHcYfvYtAHq6%2fWP6P3Glw2V7tgUhjvB%2bGu%2fkL0V4PZcOme1F5%2fyKTISMYNMykgKqOqDodEyihCKBkdCh" TargetMode="External"/><Relationship Id="rId9" Type="http://schemas.openxmlformats.org/officeDocument/2006/relationships/hyperlink" Target="https://voli.dati.ckube.it/repository/get.aspx?file=JKFr%2bJd4zQc9qNC7swsXMz6ms9LsHkZQNnLyQeGHMF7tX8128sPG6a1EYx6q9DtOHvSslVBKxWh4eF15Rg55qQ%3d%3d" TargetMode="External"/><Relationship Id="rId14" Type="http://schemas.openxmlformats.org/officeDocument/2006/relationships/hyperlink" Target="https://voli.dati.ckube.it/repository/get.aspx?file=JKFr%2bJd4zQdecFYzkp%2fONXbDuapBMoBfP3Glw2V7tgUhjvB%2bGu%2fkLxsEhtKxaF7gyGG%2bcwMo3eJBKDjsVbOSfCWhOJy%2bTc2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"/>
  <sheetViews>
    <sheetView tabSelected="1" topLeftCell="A21" zoomScale="80" zoomScaleNormal="80" workbookViewId="0">
      <selection activeCell="B24" sqref="B24"/>
    </sheetView>
  </sheetViews>
  <sheetFormatPr defaultColWidth="11.5703125" defaultRowHeight="12.75" x14ac:dyDescent="0.2"/>
  <cols>
    <col min="1" max="1" width="7.5703125" style="1" customWidth="1"/>
    <col min="2" max="5" width="23.28515625" style="1" customWidth="1"/>
    <col min="6" max="6" width="23.28515625" style="12" customWidth="1"/>
    <col min="7" max="15" width="23.28515625" style="1" customWidth="1"/>
  </cols>
  <sheetData>
    <row r="1" spans="1:15" s="3" customFormat="1" ht="42.95" customHeight="1" x14ac:dyDescent="0.2">
      <c r="A1" s="31" t="s">
        <v>60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5" s="3" customFormat="1" ht="51" x14ac:dyDescent="0.2">
      <c r="A2" s="2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5" t="s">
        <v>11</v>
      </c>
      <c r="N2" s="25" t="s">
        <v>12</v>
      </c>
      <c r="O2" s="2" t="s">
        <v>13</v>
      </c>
    </row>
    <row r="3" spans="1:15" ht="63.75" x14ac:dyDescent="0.2">
      <c r="A3" s="4"/>
      <c r="B3" s="4"/>
      <c r="C3" s="4"/>
      <c r="D3" s="4"/>
      <c r="E3" s="4"/>
      <c r="F3" s="9"/>
      <c r="G3" s="4" t="s">
        <v>14</v>
      </c>
      <c r="H3" s="4" t="s">
        <v>15</v>
      </c>
      <c r="I3" s="4" t="s">
        <v>16</v>
      </c>
      <c r="J3" s="4" t="s">
        <v>14</v>
      </c>
      <c r="K3" s="4" t="s">
        <v>17</v>
      </c>
      <c r="L3" s="4" t="s">
        <v>18</v>
      </c>
      <c r="M3" s="26"/>
      <c r="N3" s="26"/>
      <c r="O3" s="4" t="s">
        <v>19</v>
      </c>
    </row>
    <row r="4" spans="1:15" ht="114.75" x14ac:dyDescent="0.2">
      <c r="A4" s="5">
        <v>1</v>
      </c>
      <c r="B4" s="5" t="s">
        <v>22</v>
      </c>
      <c r="C4" s="5" t="s">
        <v>21</v>
      </c>
      <c r="D4" s="5"/>
      <c r="E4" s="5" t="s">
        <v>20</v>
      </c>
      <c r="F4" s="10" t="s">
        <v>23</v>
      </c>
      <c r="G4" s="6">
        <v>43885</v>
      </c>
      <c r="H4" s="6">
        <v>43955</v>
      </c>
      <c r="I4" s="22" t="s">
        <v>64</v>
      </c>
      <c r="J4" s="6">
        <v>43885</v>
      </c>
      <c r="K4" s="5"/>
      <c r="L4" s="5"/>
      <c r="M4" s="23"/>
      <c r="N4" s="23"/>
      <c r="O4" s="29" t="s">
        <v>70</v>
      </c>
    </row>
    <row r="5" spans="1:15" ht="140.25" x14ac:dyDescent="0.2">
      <c r="A5" s="5">
        <f>A4+1</f>
        <v>2</v>
      </c>
      <c r="B5" s="5" t="s">
        <v>22</v>
      </c>
      <c r="C5" s="5" t="s">
        <v>43</v>
      </c>
      <c r="D5" s="5"/>
      <c r="E5" s="5" t="s">
        <v>20</v>
      </c>
      <c r="F5" s="8" t="s">
        <v>61</v>
      </c>
      <c r="G5" s="6">
        <v>43904</v>
      </c>
      <c r="H5" s="6"/>
      <c r="I5" s="22" t="s">
        <v>63</v>
      </c>
      <c r="J5" s="6">
        <v>43904</v>
      </c>
      <c r="K5" s="5"/>
      <c r="L5" s="5"/>
      <c r="M5" s="23"/>
      <c r="N5" s="23"/>
      <c r="O5" s="7" t="s">
        <v>71</v>
      </c>
    </row>
    <row r="6" spans="1:15" ht="114.75" x14ac:dyDescent="0.2">
      <c r="A6" s="5">
        <f t="shared" ref="A6:A26" si="0">A5+1</f>
        <v>3</v>
      </c>
      <c r="B6" s="5" t="s">
        <v>26</v>
      </c>
      <c r="C6" s="5" t="s">
        <v>21</v>
      </c>
      <c r="D6" s="5"/>
      <c r="E6" s="5" t="s">
        <v>20</v>
      </c>
      <c r="F6" s="11" t="s">
        <v>24</v>
      </c>
      <c r="G6" s="6">
        <v>43913</v>
      </c>
      <c r="H6" s="6">
        <v>43955</v>
      </c>
      <c r="I6" s="22" t="s">
        <v>62</v>
      </c>
      <c r="J6" s="6">
        <v>43913</v>
      </c>
      <c r="K6" s="5"/>
      <c r="L6" s="5"/>
      <c r="M6" s="23"/>
      <c r="N6" s="23"/>
      <c r="O6" s="29" t="s">
        <v>72</v>
      </c>
    </row>
    <row r="7" spans="1:15" ht="76.5" x14ac:dyDescent="0.2">
      <c r="A7" s="5">
        <f t="shared" si="0"/>
        <v>4</v>
      </c>
      <c r="B7" s="5" t="s">
        <v>26</v>
      </c>
      <c r="C7" s="5" t="s">
        <v>21</v>
      </c>
      <c r="D7" s="5"/>
      <c r="E7" s="5" t="s">
        <v>20</v>
      </c>
      <c r="F7" s="10" t="s">
        <v>25</v>
      </c>
      <c r="G7" s="6">
        <v>43938</v>
      </c>
      <c r="H7" s="6">
        <v>43955</v>
      </c>
      <c r="I7" s="21" t="s">
        <v>32</v>
      </c>
      <c r="J7" s="6">
        <v>43938</v>
      </c>
      <c r="K7" s="5"/>
      <c r="L7" s="5"/>
      <c r="M7" s="23"/>
      <c r="N7" s="23"/>
      <c r="O7" s="29" t="s">
        <v>73</v>
      </c>
    </row>
    <row r="8" spans="1:15" ht="153" x14ac:dyDescent="0.2">
      <c r="A8" s="5">
        <f t="shared" si="0"/>
        <v>5</v>
      </c>
      <c r="B8" s="5" t="s">
        <v>28</v>
      </c>
      <c r="C8" s="5" t="s">
        <v>21</v>
      </c>
      <c r="D8" s="5"/>
      <c r="E8" s="5" t="s">
        <v>20</v>
      </c>
      <c r="F8" s="13" t="s">
        <v>27</v>
      </c>
      <c r="G8" s="6">
        <v>43992</v>
      </c>
      <c r="H8" s="6">
        <v>44345</v>
      </c>
      <c r="I8" s="21" t="s">
        <v>33</v>
      </c>
      <c r="J8" s="6">
        <v>43992</v>
      </c>
      <c r="K8" s="5"/>
      <c r="L8" s="5"/>
      <c r="M8" s="23"/>
      <c r="N8" s="23"/>
      <c r="O8" s="29" t="s">
        <v>74</v>
      </c>
    </row>
    <row r="9" spans="1:15" ht="191.25" x14ac:dyDescent="0.2">
      <c r="A9" s="5">
        <f t="shared" si="0"/>
        <v>6</v>
      </c>
      <c r="B9" s="5" t="s">
        <v>28</v>
      </c>
      <c r="C9" s="5" t="s">
        <v>21</v>
      </c>
      <c r="D9" s="5"/>
      <c r="E9" s="5" t="s">
        <v>20</v>
      </c>
      <c r="F9" s="13" t="s">
        <v>29</v>
      </c>
      <c r="G9" s="6">
        <v>43993</v>
      </c>
      <c r="H9" s="6">
        <v>44026</v>
      </c>
      <c r="I9" s="21" t="s">
        <v>34</v>
      </c>
      <c r="J9" s="6">
        <v>43993</v>
      </c>
      <c r="K9" s="5"/>
      <c r="L9" s="5"/>
      <c r="M9" s="23">
        <v>5000</v>
      </c>
      <c r="N9" s="23">
        <f>4800*1.22</f>
        <v>5856</v>
      </c>
      <c r="O9" s="29" t="s">
        <v>75</v>
      </c>
    </row>
    <row r="10" spans="1:15" ht="165.75" x14ac:dyDescent="0.2">
      <c r="A10" s="5">
        <f t="shared" si="0"/>
        <v>7</v>
      </c>
      <c r="B10" s="5" t="s">
        <v>30</v>
      </c>
      <c r="C10" s="5" t="s">
        <v>21</v>
      </c>
      <c r="D10" s="14"/>
      <c r="E10" s="5" t="s">
        <v>20</v>
      </c>
      <c r="F10" s="13" t="s">
        <v>31</v>
      </c>
      <c r="G10" s="16">
        <v>44098</v>
      </c>
      <c r="H10" s="24">
        <v>44158</v>
      </c>
      <c r="I10" s="21" t="s">
        <v>35</v>
      </c>
      <c r="J10" s="16">
        <v>44098</v>
      </c>
      <c r="K10" s="14"/>
      <c r="L10" s="14"/>
      <c r="M10" s="27">
        <v>98531.64</v>
      </c>
      <c r="N10" s="27">
        <v>96942.42</v>
      </c>
      <c r="O10" s="30" t="s">
        <v>76</v>
      </c>
    </row>
    <row r="11" spans="1:15" ht="51" customHeight="1" x14ac:dyDescent="0.2">
      <c r="A11" s="5">
        <f t="shared" si="0"/>
        <v>8</v>
      </c>
      <c r="B11" s="5" t="s">
        <v>28</v>
      </c>
      <c r="C11" s="5" t="s">
        <v>21</v>
      </c>
      <c r="D11" s="14"/>
      <c r="E11" s="5" t="s">
        <v>20</v>
      </c>
      <c r="F11" s="17" t="s">
        <v>36</v>
      </c>
      <c r="G11" s="16">
        <v>44474</v>
      </c>
      <c r="H11" s="16">
        <v>44476</v>
      </c>
      <c r="I11" s="21" t="s">
        <v>37</v>
      </c>
      <c r="J11" s="16">
        <v>44397</v>
      </c>
      <c r="K11" s="14"/>
      <c r="L11" s="14"/>
      <c r="M11" s="27">
        <f>1490*1.1</f>
        <v>1639.0000000000002</v>
      </c>
      <c r="N11" s="27">
        <f>1490*1.1</f>
        <v>1639.0000000000002</v>
      </c>
      <c r="O11" s="30" t="s">
        <v>78</v>
      </c>
    </row>
    <row r="12" spans="1:15" ht="178.5" x14ac:dyDescent="0.2">
      <c r="A12" s="5">
        <f t="shared" si="0"/>
        <v>9</v>
      </c>
      <c r="B12" s="5" t="s">
        <v>28</v>
      </c>
      <c r="C12" s="5" t="s">
        <v>21</v>
      </c>
      <c r="D12" s="14"/>
      <c r="E12" s="5" t="s">
        <v>20</v>
      </c>
      <c r="F12" s="17" t="s">
        <v>38</v>
      </c>
      <c r="G12" s="16">
        <v>44816</v>
      </c>
      <c r="H12" s="28"/>
      <c r="I12" s="21" t="s">
        <v>39</v>
      </c>
      <c r="J12" s="16">
        <v>44816</v>
      </c>
      <c r="K12" s="14"/>
      <c r="L12" s="14"/>
      <c r="M12" s="27"/>
      <c r="N12" s="27"/>
      <c r="O12" s="30" t="s">
        <v>77</v>
      </c>
    </row>
    <row r="13" spans="1:15" ht="114.75" x14ac:dyDescent="0.2">
      <c r="A13" s="5">
        <f t="shared" si="0"/>
        <v>10</v>
      </c>
      <c r="B13" s="5" t="s">
        <v>28</v>
      </c>
      <c r="C13" s="5" t="s">
        <v>21</v>
      </c>
      <c r="D13" s="14"/>
      <c r="E13" s="5" t="s">
        <v>20</v>
      </c>
      <c r="F13" s="17" t="s">
        <v>40</v>
      </c>
      <c r="G13" s="16">
        <v>44855</v>
      </c>
      <c r="H13" s="16" t="s">
        <v>42</v>
      </c>
      <c r="I13" s="21" t="s">
        <v>41</v>
      </c>
      <c r="J13" s="16">
        <v>44855</v>
      </c>
      <c r="K13" s="14"/>
      <c r="L13" s="14"/>
      <c r="M13" s="27">
        <f>5860*1.22</f>
        <v>7149.2</v>
      </c>
      <c r="N13" s="27">
        <f>5600*1.22</f>
        <v>6832</v>
      </c>
      <c r="O13" s="30" t="s">
        <v>79</v>
      </c>
    </row>
    <row r="14" spans="1:15" ht="163.5" customHeight="1" x14ac:dyDescent="0.2">
      <c r="A14" s="5">
        <f t="shared" si="0"/>
        <v>11</v>
      </c>
      <c r="B14" s="5" t="s">
        <v>28</v>
      </c>
      <c r="C14" s="14" t="s">
        <v>43</v>
      </c>
      <c r="D14" s="14"/>
      <c r="E14" s="5" t="s">
        <v>20</v>
      </c>
      <c r="F14" s="18" t="s">
        <v>65</v>
      </c>
      <c r="G14" s="16">
        <v>45119</v>
      </c>
      <c r="H14" s="16">
        <v>45121</v>
      </c>
      <c r="I14" s="21" t="s">
        <v>44</v>
      </c>
      <c r="J14" s="16">
        <v>45119</v>
      </c>
      <c r="K14" s="14"/>
      <c r="L14" s="14"/>
      <c r="M14" s="32">
        <f>81967.21*1.22</f>
        <v>99999.996200000009</v>
      </c>
      <c r="N14" s="32">
        <f>58267.21*1.22</f>
        <v>71085.996199999994</v>
      </c>
      <c r="O14" s="30" t="s">
        <v>89</v>
      </c>
    </row>
    <row r="15" spans="1:15" ht="153" x14ac:dyDescent="0.2">
      <c r="A15" s="5">
        <f t="shared" si="0"/>
        <v>12</v>
      </c>
      <c r="B15" s="5" t="s">
        <v>28</v>
      </c>
      <c r="C15" s="14" t="s">
        <v>43</v>
      </c>
      <c r="D15" s="14"/>
      <c r="E15" s="5" t="s">
        <v>20</v>
      </c>
      <c r="F15" s="17" t="s">
        <v>66</v>
      </c>
      <c r="G15" s="16">
        <v>45119</v>
      </c>
      <c r="H15" s="16">
        <v>45278</v>
      </c>
      <c r="I15" s="21" t="s">
        <v>45</v>
      </c>
      <c r="J15" s="16">
        <v>45119</v>
      </c>
      <c r="K15" s="14"/>
      <c r="L15" s="14"/>
      <c r="M15" s="33"/>
      <c r="N15" s="33"/>
      <c r="O15" s="30" t="s">
        <v>88</v>
      </c>
    </row>
    <row r="16" spans="1:15" ht="191.25" x14ac:dyDescent="0.2">
      <c r="A16" s="5">
        <f t="shared" si="0"/>
        <v>13</v>
      </c>
      <c r="B16" s="5" t="s">
        <v>28</v>
      </c>
      <c r="C16" s="14" t="s">
        <v>43</v>
      </c>
      <c r="D16" s="14"/>
      <c r="E16" s="5" t="s">
        <v>20</v>
      </c>
      <c r="F16" s="17" t="s">
        <v>67</v>
      </c>
      <c r="G16" s="16">
        <v>45120</v>
      </c>
      <c r="H16" s="16">
        <v>45128</v>
      </c>
      <c r="I16" s="21" t="s">
        <v>46</v>
      </c>
      <c r="J16" s="16">
        <v>45120</v>
      </c>
      <c r="K16" s="14"/>
      <c r="L16" s="14"/>
      <c r="M16" s="34"/>
      <c r="N16" s="34"/>
      <c r="O16" s="30" t="s">
        <v>87</v>
      </c>
    </row>
    <row r="17" spans="1:15" ht="140.25" x14ac:dyDescent="0.2">
      <c r="A17" s="5">
        <f t="shared" si="0"/>
        <v>14</v>
      </c>
      <c r="B17" s="5" t="s">
        <v>28</v>
      </c>
      <c r="C17" s="14" t="s">
        <v>21</v>
      </c>
      <c r="D17" s="14"/>
      <c r="E17" s="5" t="s">
        <v>20</v>
      </c>
      <c r="F17" s="17" t="s">
        <v>47</v>
      </c>
      <c r="G17" s="16">
        <v>45132</v>
      </c>
      <c r="H17" s="24">
        <v>45161</v>
      </c>
      <c r="I17" s="21" t="s">
        <v>48</v>
      </c>
      <c r="J17" s="16">
        <v>45132</v>
      </c>
      <c r="K17" s="14"/>
      <c r="L17" s="14"/>
      <c r="M17" s="27">
        <f>42700*1.22</f>
        <v>52094</v>
      </c>
      <c r="N17" s="27">
        <f>(16500+26200)*1.22</f>
        <v>52094</v>
      </c>
      <c r="O17" s="30" t="s">
        <v>86</v>
      </c>
    </row>
    <row r="18" spans="1:15" ht="165.75" x14ac:dyDescent="0.2">
      <c r="A18" s="5">
        <f t="shared" si="0"/>
        <v>15</v>
      </c>
      <c r="B18" s="5" t="s">
        <v>28</v>
      </c>
      <c r="C18" s="14" t="s">
        <v>21</v>
      </c>
      <c r="D18" s="14"/>
      <c r="E18" s="5" t="s">
        <v>20</v>
      </c>
      <c r="F18" s="17" t="s">
        <v>49</v>
      </c>
      <c r="G18" s="16">
        <v>45133</v>
      </c>
      <c r="H18" s="16">
        <v>45140</v>
      </c>
      <c r="I18" s="21" t="s">
        <v>50</v>
      </c>
      <c r="J18" s="16">
        <v>45133</v>
      </c>
      <c r="K18" s="14"/>
      <c r="L18" s="14"/>
      <c r="M18" s="27"/>
      <c r="N18" s="27"/>
      <c r="O18" s="30" t="s">
        <v>85</v>
      </c>
    </row>
    <row r="19" spans="1:15" ht="153" x14ac:dyDescent="0.2">
      <c r="A19" s="5">
        <f t="shared" si="0"/>
        <v>16</v>
      </c>
      <c r="B19" s="5" t="s">
        <v>28</v>
      </c>
      <c r="C19" s="14" t="s">
        <v>21</v>
      </c>
      <c r="D19" s="14"/>
      <c r="E19" s="5" t="s">
        <v>20</v>
      </c>
      <c r="F19" s="17" t="s">
        <v>51</v>
      </c>
      <c r="G19" s="16">
        <v>45182</v>
      </c>
      <c r="H19" s="28"/>
      <c r="I19" s="21" t="s">
        <v>52</v>
      </c>
      <c r="J19" s="16">
        <v>45182</v>
      </c>
      <c r="K19" s="14"/>
      <c r="L19" s="14"/>
      <c r="M19" s="27"/>
      <c r="N19" s="27"/>
      <c r="O19" s="30" t="s">
        <v>84</v>
      </c>
    </row>
    <row r="20" spans="1:15" ht="156" x14ac:dyDescent="0.2">
      <c r="A20" s="5">
        <f t="shared" si="0"/>
        <v>17</v>
      </c>
      <c r="B20" s="5" t="s">
        <v>28</v>
      </c>
      <c r="C20" s="14" t="s">
        <v>21</v>
      </c>
      <c r="D20" s="14"/>
      <c r="E20" s="5" t="s">
        <v>20</v>
      </c>
      <c r="F20" s="19" t="s">
        <v>53</v>
      </c>
      <c r="G20" s="16">
        <v>45230</v>
      </c>
      <c r="H20" s="16">
        <v>45233</v>
      </c>
      <c r="I20" s="21" t="s">
        <v>54</v>
      </c>
      <c r="J20" s="16">
        <v>45230</v>
      </c>
      <c r="K20" s="14"/>
      <c r="L20" s="14"/>
      <c r="M20" s="27">
        <f>2800*1.22</f>
        <v>3416</v>
      </c>
      <c r="N20" s="27">
        <f>2800*1.22</f>
        <v>3416</v>
      </c>
      <c r="O20" s="30" t="s">
        <v>83</v>
      </c>
    </row>
    <row r="21" spans="1:15" ht="192" x14ac:dyDescent="0.2">
      <c r="A21" s="5">
        <f t="shared" si="0"/>
        <v>18</v>
      </c>
      <c r="B21" s="5" t="s">
        <v>28</v>
      </c>
      <c r="C21" s="14" t="s">
        <v>21</v>
      </c>
      <c r="D21" s="14"/>
      <c r="E21" s="5" t="s">
        <v>20</v>
      </c>
      <c r="F21" s="19" t="s">
        <v>55</v>
      </c>
      <c r="G21" s="16">
        <v>45262</v>
      </c>
      <c r="H21" s="16">
        <v>45289</v>
      </c>
      <c r="I21" s="21" t="s">
        <v>56</v>
      </c>
      <c r="J21" s="16">
        <v>45262</v>
      </c>
      <c r="K21" s="14"/>
      <c r="L21" s="14"/>
      <c r="M21" s="27">
        <f>40983.61*1.22</f>
        <v>50000.004200000003</v>
      </c>
      <c r="N21" s="27"/>
      <c r="O21" s="30" t="s">
        <v>82</v>
      </c>
    </row>
    <row r="22" spans="1:15" ht="144" x14ac:dyDescent="0.2">
      <c r="A22" s="5">
        <f t="shared" si="0"/>
        <v>19</v>
      </c>
      <c r="B22" s="5" t="s">
        <v>28</v>
      </c>
      <c r="C22" s="14" t="s">
        <v>21</v>
      </c>
      <c r="D22" s="14"/>
      <c r="E22" s="5" t="s">
        <v>20</v>
      </c>
      <c r="F22" s="19" t="s">
        <v>57</v>
      </c>
      <c r="G22" s="16">
        <v>45264</v>
      </c>
      <c r="H22" s="16">
        <v>45289</v>
      </c>
      <c r="I22" s="21" t="s">
        <v>58</v>
      </c>
      <c r="J22" s="16">
        <v>45264</v>
      </c>
      <c r="K22" s="14"/>
      <c r="L22" s="14"/>
      <c r="M22" s="27">
        <f>12295.08*1.22</f>
        <v>14999.997599999999</v>
      </c>
      <c r="N22" s="27"/>
      <c r="O22" s="30" t="s">
        <v>81</v>
      </c>
    </row>
    <row r="23" spans="1:15" ht="191.25" x14ac:dyDescent="0.2">
      <c r="A23" s="5">
        <f t="shared" si="0"/>
        <v>20</v>
      </c>
      <c r="B23" s="5" t="s">
        <v>28</v>
      </c>
      <c r="C23" s="14" t="s">
        <v>21</v>
      </c>
      <c r="D23" s="14"/>
      <c r="E23" s="5" t="s">
        <v>20</v>
      </c>
      <c r="F23" s="20" t="s">
        <v>59</v>
      </c>
      <c r="G23" s="16">
        <v>45352</v>
      </c>
      <c r="H23" s="28"/>
      <c r="I23" s="22" t="s">
        <v>68</v>
      </c>
      <c r="J23" s="16">
        <v>45352</v>
      </c>
      <c r="K23" s="14"/>
      <c r="L23" s="14"/>
      <c r="M23" s="27" t="s">
        <v>69</v>
      </c>
      <c r="N23" s="27" t="s">
        <v>69</v>
      </c>
      <c r="O23" s="30" t="s">
        <v>80</v>
      </c>
    </row>
    <row r="24" spans="1:15" x14ac:dyDescent="0.2">
      <c r="A24" s="5">
        <f t="shared" si="0"/>
        <v>21</v>
      </c>
      <c r="B24" s="14"/>
      <c r="C24" s="14"/>
      <c r="D24" s="14"/>
      <c r="E24" s="14"/>
      <c r="F24" s="15"/>
      <c r="G24" s="14"/>
      <c r="H24" s="14"/>
      <c r="I24" s="14"/>
      <c r="J24" s="14"/>
      <c r="K24" s="14"/>
      <c r="L24" s="14"/>
      <c r="M24" s="27"/>
      <c r="N24" s="27"/>
      <c r="O24" s="14"/>
    </row>
    <row r="25" spans="1:15" x14ac:dyDescent="0.2">
      <c r="A25" s="5">
        <f t="shared" si="0"/>
        <v>22</v>
      </c>
      <c r="B25" s="14"/>
      <c r="C25" s="14"/>
      <c r="D25" s="14"/>
      <c r="E25" s="14"/>
      <c r="F25" s="15"/>
      <c r="G25" s="14"/>
      <c r="H25" s="14"/>
      <c r="I25" s="14"/>
      <c r="J25" s="14"/>
      <c r="K25" s="14"/>
      <c r="L25" s="14"/>
      <c r="M25" s="27"/>
      <c r="N25" s="27"/>
      <c r="O25" s="14"/>
    </row>
    <row r="26" spans="1:15" x14ac:dyDescent="0.2">
      <c r="A26" s="5">
        <f t="shared" si="0"/>
        <v>23</v>
      </c>
      <c r="B26" s="14"/>
      <c r="C26" s="14"/>
      <c r="D26" s="14"/>
      <c r="E26" s="14"/>
      <c r="F26" s="15"/>
      <c r="G26" s="14"/>
      <c r="H26" s="14"/>
      <c r="I26" s="14"/>
      <c r="J26" s="14"/>
      <c r="K26" s="14"/>
      <c r="L26" s="14"/>
      <c r="M26" s="27"/>
      <c r="N26" s="27"/>
      <c r="O26" s="14"/>
    </row>
  </sheetData>
  <mergeCells count="3">
    <mergeCell ref="A1:O1"/>
    <mergeCell ref="M14:M16"/>
    <mergeCell ref="N14:N16"/>
  </mergeCells>
  <hyperlinks>
    <hyperlink ref="O6" r:id="rId1" xr:uid="{28E13061-2975-4D63-8A94-2093036AC070}"/>
    <hyperlink ref="O7" r:id="rId2" xr:uid="{9E58F5E2-A68F-496D-B671-E2824D9B24DE}"/>
    <hyperlink ref="O8" r:id="rId3" xr:uid="{36487C8E-2FBD-47F8-A32F-B14C00DFDF64}"/>
    <hyperlink ref="O9" r:id="rId4" xr:uid="{0C9C44B0-433D-492C-B7B2-97A73964A43B}"/>
    <hyperlink ref="O10" r:id="rId5" xr:uid="{52F6CF21-1A6D-437C-914D-2FEEBCCEACE7}"/>
    <hyperlink ref="O11" r:id="rId6" xr:uid="{924B30A5-32E9-4948-8D6F-D96C73FCFECB}"/>
    <hyperlink ref="O12" r:id="rId7" xr:uid="{9A3966EB-3BE2-4353-A8DA-7FBF5435E4C2}"/>
    <hyperlink ref="O13" r:id="rId8" xr:uid="{E8D10DD5-F2A3-4A83-92C9-170A467DC07E}"/>
    <hyperlink ref="O23" r:id="rId9" xr:uid="{7BE696D2-A0FC-4AB9-89BA-422B4AE0B11B}"/>
    <hyperlink ref="O22" r:id="rId10" xr:uid="{F42291D8-49EF-44D0-A65E-6FC53C09BEE0}"/>
    <hyperlink ref="O21" r:id="rId11" xr:uid="{E0147AFC-0074-4A46-8EC4-E87CE545B0DE}"/>
    <hyperlink ref="O20" r:id="rId12" xr:uid="{F64F657B-5293-49B4-B990-5F6ABC33D81E}"/>
    <hyperlink ref="O19" r:id="rId13" xr:uid="{A57EE264-CA88-4D3C-8B6B-8948BD5E5FAE}"/>
    <hyperlink ref="O18" r:id="rId14" xr:uid="{1572D1C4-A67B-4664-82D7-EABBE2A391CC}"/>
    <hyperlink ref="O17" r:id="rId15" xr:uid="{7BBDE8AE-5BF5-4C75-A974-BC256106E77F}"/>
    <hyperlink ref="O16" r:id="rId16" xr:uid="{93A276DC-F99F-4660-B589-D88D8DD13599}"/>
    <hyperlink ref="O15" r:id="rId17" xr:uid="{0AC21D20-A1FA-4C4A-A34D-E90B18B06D30}"/>
    <hyperlink ref="O14" r:id="rId18" xr:uid="{46BCC55F-2FEA-4586-98AD-7A1F4CE75BFF}"/>
  </hyperlink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 Faiferri</dc:creator>
  <dc:description/>
  <cp:lastModifiedBy>Daniela Piapi</cp:lastModifiedBy>
  <cp:revision>4</cp:revision>
  <dcterms:created xsi:type="dcterms:W3CDTF">2025-03-03T21:05:27Z</dcterms:created>
  <dcterms:modified xsi:type="dcterms:W3CDTF">2025-05-26T12:36:39Z</dcterms:modified>
  <dc:language>it-IT</dc:language>
</cp:coreProperties>
</file>