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OCUMENTI\_TRIBUTI\IUC\TARIP\Norme e Prassi\ARERA\TRASPARENZA_SERVIZIO_444_2019\"/>
    </mc:Choice>
  </mc:AlternateContent>
  <bookViews>
    <workbookView xWindow="0" yWindow="0" windowWidth="28800" windowHeight="114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E7" i="1"/>
  <c r="E6" i="1"/>
  <c r="E5" i="1"/>
  <c r="E4" i="1"/>
  <c r="C4" i="1"/>
  <c r="B4" i="1"/>
  <c r="C5" i="1"/>
  <c r="B5" i="1"/>
  <c r="B6" i="1"/>
  <c r="C7" i="1"/>
  <c r="B7" i="1"/>
  <c r="D4" i="1"/>
  <c r="D5" i="1"/>
  <c r="D6" i="1"/>
  <c r="D7" i="1"/>
  <c r="G8" i="1" l="1"/>
  <c r="D8" i="1"/>
  <c r="E8" i="1" s="1"/>
</calcChain>
</file>

<file path=xl/sharedStrings.xml><?xml version="1.0" encoding="utf-8"?>
<sst xmlns="http://schemas.openxmlformats.org/spreadsheetml/2006/main" count="7" uniqueCount="7">
  <si>
    <t>ANNO</t>
  </si>
  <si>
    <t>% differenziata</t>
  </si>
  <si>
    <t>abitanti</t>
  </si>
  <si>
    <t>Kg rifiuto secco/abitante/anno</t>
  </si>
  <si>
    <t>Rifiuto Indifferenziato kg/anno</t>
  </si>
  <si>
    <t>Rifiuto Differenziato kg/anno</t>
  </si>
  <si>
    <t>Tot. Rifiuto kg/anno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</si>
</sst>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6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10" fontId="4" fillId="0" borderId="1" xfId="2" applyNumberFormat="1" applyFont="1" applyBorder="1"/>
    <xf numFmtId="0" fontId="4" fillId="0" borderId="0" xfId="0" applyFont="1"/>
    <xf numFmtId="0" fontId="2" fillId="0" borderId="0" xfId="0" applyFont="1"/>
    <xf numFmtId="2" fontId="4" fillId="0" borderId="1" xfId="0" applyNumberFormat="1" applyFont="1" applyBorder="1"/>
    <xf numFmtId="166" fontId="3" fillId="0" borderId="1" xfId="1" applyNumberFormat="1" applyFont="1" applyBorder="1" applyAlignment="1">
      <alignment wrapText="1"/>
    </xf>
    <xf numFmtId="166" fontId="3" fillId="0" borderId="1" xfId="1" applyNumberFormat="1" applyFont="1" applyBorder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42707786526684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Foglio1!$A$3</c:f>
              <c:strCache>
                <c:ptCount val="1"/>
                <c:pt idx="0">
                  <c:v>ANNO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Foglio1!$A$4:$A$11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E-400D-899B-05989447F1F0}"/>
            </c:ext>
          </c:extLst>
        </c:ser>
        <c:ser>
          <c:idx val="1"/>
          <c:order val="1"/>
          <c:tx>
            <c:strRef>
              <c:f>Foglio1!$B$3</c:f>
              <c:strCache>
                <c:ptCount val="1"/>
                <c:pt idx="0">
                  <c:v>Rifiuto Indifferenziato kg/anno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Foglio1!$B$4:$B$11</c:f>
              <c:numCache>
                <c:formatCode>_-* #,##0\ _€_-;\-* #,##0\ _€_-;_-* "-"??\ _€_-;_-@_-</c:formatCode>
                <c:ptCount val="8"/>
                <c:pt idx="0">
                  <c:v>108366</c:v>
                </c:pt>
                <c:pt idx="1">
                  <c:v>109805</c:v>
                </c:pt>
                <c:pt idx="2">
                  <c:v>104580</c:v>
                </c:pt>
                <c:pt idx="3">
                  <c:v>117337</c:v>
                </c:pt>
                <c:pt idx="4">
                  <c:v>107372</c:v>
                </c:pt>
                <c:pt idx="5">
                  <c:v>113386</c:v>
                </c:pt>
                <c:pt idx="6">
                  <c:v>142690</c:v>
                </c:pt>
                <c:pt idx="7">
                  <c:v>168870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E-400D-899B-05989447F1F0}"/>
            </c:ext>
          </c:extLst>
        </c:ser>
        <c:ser>
          <c:idx val="2"/>
          <c:order val="2"/>
          <c:tx>
            <c:strRef>
              <c:f>Foglio1!$C$3</c:f>
              <c:strCache>
                <c:ptCount val="1"/>
                <c:pt idx="0">
                  <c:v>Rifiuto Differenziato kg/anno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Foglio1!$C$4:$C$11</c:f>
              <c:numCache>
                <c:formatCode>_-* #,##0\ _€_-;\-* #,##0\ _€_-;_-* "-"??\ _€_-;_-@_-</c:formatCode>
                <c:ptCount val="8"/>
                <c:pt idx="0">
                  <c:v>613505</c:v>
                </c:pt>
                <c:pt idx="1">
                  <c:v>581451</c:v>
                </c:pt>
                <c:pt idx="2">
                  <c:v>585576</c:v>
                </c:pt>
                <c:pt idx="3">
                  <c:v>599971</c:v>
                </c:pt>
                <c:pt idx="4">
                  <c:v>574196</c:v>
                </c:pt>
                <c:pt idx="5">
                  <c:v>568267</c:v>
                </c:pt>
                <c:pt idx="6">
                  <c:v>553651</c:v>
                </c:pt>
                <c:pt idx="7">
                  <c:v>503316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E-400D-899B-05989447F1F0}"/>
            </c:ext>
          </c:extLst>
        </c:ser>
        <c:ser>
          <c:idx val="3"/>
          <c:order val="3"/>
          <c:tx>
            <c:strRef>
              <c:f>Foglio1!$D$3</c:f>
              <c:strCache>
                <c:ptCount val="1"/>
                <c:pt idx="0">
                  <c:v>Tot. Rifiuto kg/anno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Foglio1!$D$4:$D$11</c:f>
              <c:numCache>
                <c:formatCode>_-* #,##0\ _€_-;\-* #,##0\ _€_-;_-* "-"??\ _€_-;_-@_-</c:formatCode>
                <c:ptCount val="8"/>
                <c:pt idx="0">
                  <c:v>721871</c:v>
                </c:pt>
                <c:pt idx="1">
                  <c:v>691256</c:v>
                </c:pt>
                <c:pt idx="2">
                  <c:v>690156</c:v>
                </c:pt>
                <c:pt idx="3">
                  <c:v>717308</c:v>
                </c:pt>
                <c:pt idx="4">
                  <c:v>681568</c:v>
                </c:pt>
                <c:pt idx="5">
                  <c:v>681653</c:v>
                </c:pt>
                <c:pt idx="6">
                  <c:v>696341</c:v>
                </c:pt>
                <c:pt idx="7">
                  <c:v>672186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8CB-94CC-8CF90D26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495464848"/>
        <c:axId val="-495457232"/>
      </c:barChart>
      <c:catAx>
        <c:axId val="-49546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95457232"/>
        <c:crosses val="autoZero"/>
        <c:auto val="1"/>
        <c:lblAlgn val="ctr"/>
        <c:lblOffset val="100"/>
        <c:noMultiLvlLbl val="0"/>
      </c:catAx>
      <c:valAx>
        <c:axId val="-49545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9546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solidFill>
                  <a:schemeClr val="accent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157161</xdr:colOff>
      <xdr:row>12</xdr:row>
      <xdr:rowOff>109537</xdr:rowOff>
    </xdr:from>
    <xdr:to>
      <xdr:col>6</xdr:col>
      <xdr:colOff>628649</xdr:colOff>
      <xdr:row>29</xdr:row>
      <xdr:rowOff>66675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tabSelected="1" workbookViewId="0">
      <selection activeCell="M21" sqref="M21"/>
    </sheetView>
  </sheetViews>
  <sheetFormatPr defaultRowHeight="15" x14ac:dyDescent="0.25"/>
  <cols>
    <col min="1" max="1" width="12.140625" bestFit="1" customWidth="1"/>
    <col min="2" max="2" width="15.85546875" customWidth="1"/>
    <col min="3" max="4" width="14.5703125" bestFit="1" customWidth="1"/>
    <col min="5" max="5" width="14" style="7" customWidth="1"/>
    <col min="7" max="7" width="16.42578125" style="7" customWidth="1"/>
  </cols>
  <sheetData>
    <row r="3" spans="1:7" ht="47.25" x14ac:dyDescent="0.25">
      <c r="A3" s="1" t="s">
        <v>0</v>
      </c>
      <c r="B3" s="2" t="s">
        <v>4</v>
      </c>
      <c r="C3" s="2" t="s">
        <v>5</v>
      </c>
      <c r="D3" s="2" t="s">
        <v>6</v>
      </c>
      <c r="E3" s="4" t="s">
        <v>1</v>
      </c>
      <c r="F3" s="2" t="s">
        <v>2</v>
      </c>
      <c r="G3" s="4" t="s">
        <v>3</v>
      </c>
    </row>
    <row r="4" spans="1:7" ht="15.75" x14ac:dyDescent="0.25">
      <c r="A4" s="1">
        <v>2024</v>
      </c>
      <c r="B4" s="9">
        <f>107076+1290</f>
        <v>108366</v>
      </c>
      <c r="C4" s="9">
        <f>613275+230</f>
        <v>613505</v>
      </c>
      <c r="D4" s="10">
        <f>SUM(B4:C4)</f>
        <v>721871</v>
      </c>
      <c r="E4" s="5">
        <f t="shared" ref="E4:E7" si="0">C4/D4</f>
        <v>0.8498817655786145</v>
      </c>
      <c r="F4" s="2">
        <v>1927</v>
      </c>
      <c r="G4" s="8">
        <f t="shared" ref="G4:G7" si="1">B4/F4</f>
        <v>56.235599377270368</v>
      </c>
    </row>
    <row r="5" spans="1:7" ht="15.75" x14ac:dyDescent="0.25">
      <c r="A5" s="1">
        <v>2023</v>
      </c>
      <c r="B5" s="9">
        <f>108804+1001</f>
        <v>109805</v>
      </c>
      <c r="C5" s="9">
        <f>581291+160</f>
        <v>581451</v>
      </c>
      <c r="D5" s="10">
        <f>SUM(B5:C5)</f>
        <v>691256</v>
      </c>
      <c r="E5" s="5">
        <f t="shared" si="0"/>
        <v>0.84115146920967054</v>
      </c>
      <c r="F5" s="2">
        <v>1929</v>
      </c>
      <c r="G5" s="8">
        <f t="shared" si="1"/>
        <v>56.923276308968376</v>
      </c>
    </row>
    <row r="6" spans="1:7" ht="15.75" x14ac:dyDescent="0.25">
      <c r="A6" s="1">
        <v>2022</v>
      </c>
      <c r="B6" s="9">
        <f>104580</f>
        <v>104580</v>
      </c>
      <c r="C6" s="9">
        <v>585576</v>
      </c>
      <c r="D6" s="10">
        <f>SUM(B6:C6)</f>
        <v>690156</v>
      </c>
      <c r="E6" s="5">
        <f t="shared" si="0"/>
        <v>0.848469041781858</v>
      </c>
      <c r="F6" s="2">
        <v>1923</v>
      </c>
      <c r="G6" s="8">
        <f t="shared" si="1"/>
        <v>54.383775351014037</v>
      </c>
    </row>
    <row r="7" spans="1:7" ht="15.75" x14ac:dyDescent="0.25">
      <c r="A7" s="1">
        <v>2021</v>
      </c>
      <c r="B7" s="9">
        <f>115807+1530</f>
        <v>117337</v>
      </c>
      <c r="C7" s="9">
        <f>599671+300</f>
        <v>599971</v>
      </c>
      <c r="D7" s="10">
        <f>SUM(B7:C7)</f>
        <v>717308</v>
      </c>
      <c r="E7" s="5">
        <f t="shared" si="0"/>
        <v>0.83642033826473428</v>
      </c>
      <c r="F7" s="2">
        <v>1960</v>
      </c>
      <c r="G7" s="8">
        <f t="shared" si="1"/>
        <v>59.865816326530613</v>
      </c>
    </row>
    <row r="8" spans="1:7" ht="15.75" x14ac:dyDescent="0.25">
      <c r="A8" s="1">
        <v>2020</v>
      </c>
      <c r="B8" s="10">
        <v>107372</v>
      </c>
      <c r="C8" s="10">
        <v>574196</v>
      </c>
      <c r="D8" s="10">
        <f>SUM(B8:C8)</f>
        <v>681568</v>
      </c>
      <c r="E8" s="5">
        <f>C8/D8</f>
        <v>0.84246326118597115</v>
      </c>
      <c r="F8" s="1">
        <v>1982</v>
      </c>
      <c r="G8" s="8">
        <f>B8/F8</f>
        <v>54.173562058526741</v>
      </c>
    </row>
    <row r="9" spans="1:7" ht="15.75" x14ac:dyDescent="0.25">
      <c r="A9" s="1">
        <v>2019</v>
      </c>
      <c r="B9" s="10">
        <v>113386</v>
      </c>
      <c r="C9" s="10">
        <v>568267</v>
      </c>
      <c r="D9" s="10">
        <v>681653</v>
      </c>
      <c r="E9" s="5">
        <v>0.8337</v>
      </c>
      <c r="F9" s="1">
        <v>2003</v>
      </c>
      <c r="G9" s="8">
        <v>56.61</v>
      </c>
    </row>
    <row r="10" spans="1:7" ht="15.75" x14ac:dyDescent="0.25">
      <c r="A10" s="1">
        <v>2018</v>
      </c>
      <c r="B10" s="10">
        <v>142690</v>
      </c>
      <c r="C10" s="10">
        <v>553651</v>
      </c>
      <c r="D10" s="10">
        <v>696341</v>
      </c>
      <c r="E10" s="5">
        <v>0.79510000000000003</v>
      </c>
      <c r="F10" s="1">
        <v>1993</v>
      </c>
      <c r="G10" s="8">
        <v>71.599999999999994</v>
      </c>
    </row>
    <row r="11" spans="1:7" ht="15.75" x14ac:dyDescent="0.25">
      <c r="A11" s="1">
        <v>2017</v>
      </c>
      <c r="B11" s="10">
        <v>168870</v>
      </c>
      <c r="C11" s="10">
        <v>503316</v>
      </c>
      <c r="D11" s="10">
        <v>672186</v>
      </c>
      <c r="E11" s="5">
        <v>0.74880000000000002</v>
      </c>
      <c r="F11" s="1">
        <v>1981</v>
      </c>
      <c r="G11" s="8">
        <v>85.24</v>
      </c>
    </row>
    <row r="12" spans="1:7" ht="15.75" x14ac:dyDescent="0.25">
      <c r="A12" s="3"/>
      <c r="B12" s="3"/>
      <c r="C12" s="3"/>
      <c r="D12" s="3"/>
      <c r="E12" s="6"/>
      <c r="F12" s="3"/>
      <c r="G12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Lenzi</dc:creator>
  <cp:lastModifiedBy>Moira Lenzi</cp:lastModifiedBy>
  <dcterms:created xsi:type="dcterms:W3CDTF">2021-01-05T15:44:30Z</dcterms:created>
  <dcterms:modified xsi:type="dcterms:W3CDTF">2025-05-08T08:49:42Z</dcterms:modified>
</cp:coreProperties>
</file>