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AA414974-A825-496E-BFD5-14A8279E26B6}" xr6:coauthVersionLast="47" xr6:coauthVersionMax="47" xr10:uidLastSave="{00000000-0000-0000-0000-000000000000}"/>
  <bookViews>
    <workbookView xWindow="-120" yWindow="-120" windowWidth="29040" windowHeight="15840" firstSheet="3" activeTab="3" xr2:uid="{BCF3F9B5-75A4-4C61-ABD5-7850A0AFC8FA}"/>
  </bookViews>
  <sheets>
    <sheet name="Entrate_Bilancio_Anno0" sheetId="1" state="hidden" r:id="rId1"/>
    <sheet name="Entrate_Bilancio_Anno1" sheetId="2" state="hidden" r:id="rId2"/>
    <sheet name="Entrate_Bilancio_Anno2" sheetId="3" state="hidden" r:id="rId3"/>
    <sheet name="Entrate_Rendiconto_2021" sheetId="4" r:id="rId4"/>
    <sheet name="Spese_Bilancio_Anno0" sheetId="5" state="hidden" r:id="rId5"/>
    <sheet name="Spese_Bilancio_Anno1" sheetId="6" state="hidden" r:id="rId6"/>
    <sheet name="Spese_Bilancio_Anno2" sheetId="7" state="hidden" r:id="rId7"/>
    <sheet name="Spese_Rendiconto_2021" sheetId="8" r:id="rId8"/>
  </sheets>
  <definedNames>
    <definedName name="_xlnm.Print_Area" localSheetId="0">Entrate_Bilancio_Anno0!$B$1:$E$58</definedName>
    <definedName name="_xlnm.Print_Area" localSheetId="1">Entrate_Bilancio_Anno1!$B$1:$E$58</definedName>
    <definedName name="_xlnm.Print_Area" localSheetId="2">Entrate_Bilancio_Anno2!$B$1:$E$58</definedName>
    <definedName name="_xlnm.Print_Area" localSheetId="3">Entrate_Rendiconto_2021!$B$1:$E$59</definedName>
    <definedName name="_xlnm.Print_Area" localSheetId="4">Spese_Bilancio_Anno0!$B$1:$BX$53</definedName>
    <definedName name="_xlnm.Print_Area" localSheetId="5">Spese_Bilancio_Anno1!$B$1:$BX$53</definedName>
    <definedName name="_xlnm.Print_Area" localSheetId="6">Spese_Bilancio_Anno2!$B$1:$BX$53</definedName>
    <definedName name="_xlnm.Print_Area" localSheetId="7">Spese_Rendiconto_2021!$B$1:$BX$54</definedName>
    <definedName name="_xlnm.Print_Titles" localSheetId="4">Spese_Bilancio_Anno0!$B:$C</definedName>
    <definedName name="_xlnm.Print_Titles" localSheetId="5">Spese_Bilancio_Anno1!$B:$C</definedName>
    <definedName name="_xlnm.Print_Titles" localSheetId="6">Spese_Bilancio_Anno2!$B:$C</definedName>
    <definedName name="_xlnm.Print_Titles" localSheetId="7">Spese_Rendiconto_2021!$B:$C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16" i="2"/>
  <c r="E16" i="2"/>
  <c r="D23" i="2"/>
  <c r="E23" i="2"/>
  <c r="D30" i="2"/>
  <c r="E30" i="2"/>
  <c r="D37" i="2"/>
  <c r="E37" i="2"/>
  <c r="D43" i="2"/>
  <c r="E43" i="2"/>
  <c r="D49" i="2"/>
  <c r="E49" i="2"/>
  <c r="D52" i="2"/>
  <c r="E52" i="2"/>
  <c r="D56" i="2"/>
  <c r="E56" i="2"/>
  <c r="D16" i="3"/>
  <c r="E16" i="3"/>
  <c r="D23" i="3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BV8" i="5"/>
  <c r="BV10" i="5"/>
  <c r="BW1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F53" i="5" s="1"/>
  <c r="G20" i="5"/>
  <c r="G53" i="5" s="1"/>
  <c r="H20" i="5"/>
  <c r="I20" i="5"/>
  <c r="J20" i="5"/>
  <c r="J53" i="5" s="1"/>
  <c r="K20" i="5"/>
  <c r="K53" i="5" s="1"/>
  <c r="L20" i="5"/>
  <c r="M20" i="5"/>
  <c r="N20" i="5"/>
  <c r="O20" i="5"/>
  <c r="P20" i="5"/>
  <c r="Q20" i="5"/>
  <c r="R20" i="5"/>
  <c r="R53" i="5" s="1"/>
  <c r="S20" i="5"/>
  <c r="S53" i="5" s="1"/>
  <c r="T20" i="5"/>
  <c r="U20" i="5"/>
  <c r="V20" i="5"/>
  <c r="V53" i="5" s="1"/>
  <c r="W20" i="5"/>
  <c r="X20" i="5"/>
  <c r="Y20" i="5"/>
  <c r="Z20" i="5"/>
  <c r="Z53" i="5" s="1"/>
  <c r="AA20" i="5"/>
  <c r="AA53" i="5" s="1"/>
  <c r="AB20" i="5"/>
  <c r="AC20" i="5"/>
  <c r="AD20" i="5"/>
  <c r="AE20" i="5"/>
  <c r="AF20" i="5"/>
  <c r="AG20" i="5"/>
  <c r="AH20" i="5"/>
  <c r="AH53" i="5" s="1"/>
  <c r="AI20" i="5"/>
  <c r="AJ20" i="5"/>
  <c r="AK20" i="5"/>
  <c r="AL20" i="5"/>
  <c r="AL53" i="5" s="1"/>
  <c r="AM20" i="5"/>
  <c r="AM53" i="5" s="1"/>
  <c r="AN20" i="5"/>
  <c r="AO20" i="5"/>
  <c r="AP20" i="5"/>
  <c r="AQ20" i="5"/>
  <c r="AQ53" i="5" s="1"/>
  <c r="AR20" i="5"/>
  <c r="AS20" i="5"/>
  <c r="AT20" i="5"/>
  <c r="AT53" i="5" s="1"/>
  <c r="AU20" i="5"/>
  <c r="AU53" i="5" s="1"/>
  <c r="AV20" i="5"/>
  <c r="AW20" i="5"/>
  <c r="AX20" i="5"/>
  <c r="AY20" i="5"/>
  <c r="AZ20" i="5"/>
  <c r="BA20" i="5"/>
  <c r="BB20" i="5"/>
  <c r="BB53" i="5" s="1"/>
  <c r="BC20" i="5"/>
  <c r="BC53" i="5" s="1"/>
  <c r="BD20" i="5"/>
  <c r="BE20" i="5"/>
  <c r="BF20" i="5"/>
  <c r="BG20" i="5"/>
  <c r="BG53" i="5" s="1"/>
  <c r="BH20" i="5"/>
  <c r="BI20" i="5"/>
  <c r="BJ20" i="5"/>
  <c r="BJ53" i="5" s="1"/>
  <c r="BK20" i="5"/>
  <c r="BL20" i="5"/>
  <c r="BM20" i="5"/>
  <c r="BN20" i="5"/>
  <c r="BN53" i="5" s="1"/>
  <c r="BO20" i="5"/>
  <c r="BO53" i="5" s="1"/>
  <c r="BP20" i="5"/>
  <c r="BQ20" i="5"/>
  <c r="BR20" i="5"/>
  <c r="BR53" i="5" s="1"/>
  <c r="BS20" i="5"/>
  <c r="BT20" i="5"/>
  <c r="BV23" i="5"/>
  <c r="BW23" i="5"/>
  <c r="BX23" i="5"/>
  <c r="BX28" i="5" s="1"/>
  <c r="BV24" i="5"/>
  <c r="BW24" i="5"/>
  <c r="BX24" i="5"/>
  <c r="BV25" i="5"/>
  <c r="BW25" i="5"/>
  <c r="BW28" i="5" s="1"/>
  <c r="BX25" i="5"/>
  <c r="BV26" i="5"/>
  <c r="BW26" i="5"/>
  <c r="BX26" i="5"/>
  <c r="BV27" i="5"/>
  <c r="BW27" i="5"/>
  <c r="BX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V28" i="5"/>
  <c r="BV31" i="5"/>
  <c r="BW31" i="5"/>
  <c r="BW35" i="5" s="1"/>
  <c r="BX31" i="5"/>
  <c r="BV32" i="5"/>
  <c r="BW32" i="5"/>
  <c r="BX32" i="5"/>
  <c r="BX35" i="5" s="1"/>
  <c r="BV33" i="5"/>
  <c r="BW33" i="5"/>
  <c r="BX33" i="5"/>
  <c r="BV34" i="5"/>
  <c r="BW34" i="5"/>
  <c r="BX34" i="5"/>
  <c r="D35" i="5"/>
  <c r="E35" i="5"/>
  <c r="E53" i="5" s="1"/>
  <c r="F35" i="5"/>
  <c r="G35" i="5"/>
  <c r="H35" i="5"/>
  <c r="I35" i="5"/>
  <c r="I53" i="5" s="1"/>
  <c r="J35" i="5"/>
  <c r="K35" i="5"/>
  <c r="L35" i="5"/>
  <c r="M35" i="5"/>
  <c r="M53" i="5" s="1"/>
  <c r="N35" i="5"/>
  <c r="O35" i="5"/>
  <c r="P35" i="5"/>
  <c r="Q35" i="5"/>
  <c r="Q53" i="5" s="1"/>
  <c r="R35" i="5"/>
  <c r="S35" i="5"/>
  <c r="T35" i="5"/>
  <c r="U35" i="5"/>
  <c r="U53" i="5" s="1"/>
  <c r="V35" i="5"/>
  <c r="W35" i="5"/>
  <c r="X35" i="5"/>
  <c r="Y35" i="5"/>
  <c r="Y53" i="5" s="1"/>
  <c r="Z35" i="5"/>
  <c r="AA35" i="5"/>
  <c r="AB35" i="5"/>
  <c r="AC35" i="5"/>
  <c r="AC53" i="5" s="1"/>
  <c r="AD35" i="5"/>
  <c r="AE35" i="5"/>
  <c r="AF35" i="5"/>
  <c r="AG35" i="5"/>
  <c r="AG53" i="5" s="1"/>
  <c r="AH35" i="5"/>
  <c r="AI35" i="5"/>
  <c r="AJ35" i="5"/>
  <c r="AK35" i="5"/>
  <c r="AK53" i="5" s="1"/>
  <c r="AL35" i="5"/>
  <c r="AM35" i="5"/>
  <c r="AN35" i="5"/>
  <c r="AO35" i="5"/>
  <c r="AO53" i="5" s="1"/>
  <c r="AP35" i="5"/>
  <c r="AQ35" i="5"/>
  <c r="AR35" i="5"/>
  <c r="AS35" i="5"/>
  <c r="AS53" i="5" s="1"/>
  <c r="AT35" i="5"/>
  <c r="AU35" i="5"/>
  <c r="AV35" i="5"/>
  <c r="AW35" i="5"/>
  <c r="AW53" i="5" s="1"/>
  <c r="AX35" i="5"/>
  <c r="AY35" i="5"/>
  <c r="AZ35" i="5"/>
  <c r="BA35" i="5"/>
  <c r="BA53" i="5" s="1"/>
  <c r="BB35" i="5"/>
  <c r="BC35" i="5"/>
  <c r="BD35" i="5"/>
  <c r="BE35" i="5"/>
  <c r="BE53" i="5" s="1"/>
  <c r="BF35" i="5"/>
  <c r="BG35" i="5"/>
  <c r="BH35" i="5"/>
  <c r="BI35" i="5"/>
  <c r="BI53" i="5" s="1"/>
  <c r="BJ35" i="5"/>
  <c r="BK35" i="5"/>
  <c r="BL35" i="5"/>
  <c r="BM35" i="5"/>
  <c r="BM53" i="5" s="1"/>
  <c r="BN35" i="5"/>
  <c r="BO35" i="5"/>
  <c r="BP35" i="5"/>
  <c r="BQ35" i="5"/>
  <c r="BR35" i="5"/>
  <c r="BS35" i="5"/>
  <c r="BT35" i="5"/>
  <c r="BV35" i="5"/>
  <c r="BV38" i="5"/>
  <c r="BW38" i="5"/>
  <c r="BX38" i="5"/>
  <c r="BV39" i="5"/>
  <c r="BV42" i="5" s="1"/>
  <c r="BW39" i="5"/>
  <c r="BX39" i="5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X42" i="5"/>
  <c r="BV45" i="5"/>
  <c r="BW45" i="5"/>
  <c r="BX45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N53" i="5" s="1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P53" i="5" s="1"/>
  <c r="BQ46" i="5"/>
  <c r="BR46" i="5"/>
  <c r="BS46" i="5"/>
  <c r="BT46" i="5"/>
  <c r="BV46" i="5"/>
  <c r="BW46" i="5"/>
  <c r="BX46" i="5"/>
  <c r="BV49" i="5"/>
  <c r="BV51" i="5" s="1"/>
  <c r="BW49" i="5"/>
  <c r="BW51" i="5" s="1"/>
  <c r="BX49" i="5"/>
  <c r="BV50" i="5"/>
  <c r="BW50" i="5"/>
  <c r="BX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X51" i="5"/>
  <c r="D53" i="5"/>
  <c r="H53" i="5"/>
  <c r="N53" i="5"/>
  <c r="O53" i="5"/>
  <c r="T53" i="5"/>
  <c r="W53" i="5"/>
  <c r="X53" i="5"/>
  <c r="AB53" i="5"/>
  <c r="AD53" i="5"/>
  <c r="AE53" i="5"/>
  <c r="AI53" i="5"/>
  <c r="AJ53" i="5"/>
  <c r="AP53" i="5"/>
  <c r="AR53" i="5"/>
  <c r="AX53" i="5"/>
  <c r="AY53" i="5"/>
  <c r="AZ53" i="5"/>
  <c r="BD53" i="5"/>
  <c r="BF53" i="5"/>
  <c r="BH53" i="5"/>
  <c r="BK53" i="5"/>
  <c r="BS53" i="5"/>
  <c r="BT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T53" i="6" s="1"/>
  <c r="U20" i="6"/>
  <c r="V20" i="6"/>
  <c r="W20" i="6"/>
  <c r="X20" i="6"/>
  <c r="Y20" i="6"/>
  <c r="Z20" i="6"/>
  <c r="AA20" i="6"/>
  <c r="AB20" i="6"/>
  <c r="AB53" i="6" s="1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V53" i="6" s="1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W20" i="6"/>
  <c r="BV23" i="6"/>
  <c r="BW23" i="6"/>
  <c r="BX23" i="6"/>
  <c r="BV24" i="6"/>
  <c r="BW24" i="6"/>
  <c r="BW28" i="6" s="1"/>
  <c r="BX24" i="6"/>
  <c r="BV25" i="6"/>
  <c r="BW25" i="6"/>
  <c r="BX25" i="6"/>
  <c r="BV26" i="6"/>
  <c r="BW26" i="6"/>
  <c r="BX26" i="6"/>
  <c r="BV27" i="6"/>
  <c r="BW27" i="6"/>
  <c r="BX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V28" i="6"/>
  <c r="BV31" i="6"/>
  <c r="BV35" i="6" s="1"/>
  <c r="BW31" i="6"/>
  <c r="BX31" i="6"/>
  <c r="BV32" i="6"/>
  <c r="BW32" i="6"/>
  <c r="BX32" i="6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X35" i="6"/>
  <c r="BV38" i="6"/>
  <c r="BV42" i="6" s="1"/>
  <c r="BW38" i="6"/>
  <c r="BX38" i="6"/>
  <c r="BV39" i="6"/>
  <c r="BW39" i="6"/>
  <c r="BX39" i="6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L53" i="6" s="1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5" i="6"/>
  <c r="BW45" i="6"/>
  <c r="BX45" i="6"/>
  <c r="D46" i="6"/>
  <c r="E46" i="6"/>
  <c r="F46" i="6"/>
  <c r="G46" i="6"/>
  <c r="H46" i="6"/>
  <c r="I46" i="6"/>
  <c r="J46" i="6"/>
  <c r="K46" i="6"/>
  <c r="L46" i="6"/>
  <c r="M46" i="6"/>
  <c r="N46" i="6"/>
  <c r="N53" i="6" s="1"/>
  <c r="O46" i="6"/>
  <c r="P46" i="6"/>
  <c r="Q46" i="6"/>
  <c r="R46" i="6"/>
  <c r="R53" i="6" s="1"/>
  <c r="S46" i="6"/>
  <c r="T46" i="6"/>
  <c r="U46" i="6"/>
  <c r="V46" i="6"/>
  <c r="W46" i="6"/>
  <c r="X46" i="6"/>
  <c r="Y46" i="6"/>
  <c r="Z46" i="6"/>
  <c r="Z53" i="6" s="1"/>
  <c r="AA46" i="6"/>
  <c r="AB46" i="6"/>
  <c r="AC46" i="6"/>
  <c r="AD46" i="6"/>
  <c r="AD53" i="6" s="1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T53" i="6" s="1"/>
  <c r="AU46" i="6"/>
  <c r="AV46" i="6"/>
  <c r="AW46" i="6"/>
  <c r="AX46" i="6"/>
  <c r="AY46" i="6"/>
  <c r="AZ46" i="6"/>
  <c r="BA46" i="6"/>
  <c r="BB46" i="6"/>
  <c r="BB53" i="6" s="1"/>
  <c r="BC46" i="6"/>
  <c r="BD46" i="6"/>
  <c r="BE46" i="6"/>
  <c r="BF46" i="6"/>
  <c r="BG46" i="6"/>
  <c r="BH46" i="6"/>
  <c r="BI46" i="6"/>
  <c r="BJ46" i="6"/>
  <c r="BJ53" i="6" s="1"/>
  <c r="BK46" i="6"/>
  <c r="BL46" i="6"/>
  <c r="BM46" i="6"/>
  <c r="BN46" i="6"/>
  <c r="BO46" i="6"/>
  <c r="BP46" i="6"/>
  <c r="BQ46" i="6"/>
  <c r="BR46" i="6"/>
  <c r="BS46" i="6"/>
  <c r="BT46" i="6"/>
  <c r="BV46" i="6"/>
  <c r="BW46" i="6"/>
  <c r="BX46" i="6"/>
  <c r="BV49" i="6"/>
  <c r="BV51" i="6" s="1"/>
  <c r="BW49" i="6"/>
  <c r="BW51" i="6" s="1"/>
  <c r="BX49" i="6"/>
  <c r="BV50" i="6"/>
  <c r="BW50" i="6"/>
  <c r="BX50" i="6"/>
  <c r="D51" i="6"/>
  <c r="E51" i="6"/>
  <c r="F51" i="6"/>
  <c r="G51" i="6"/>
  <c r="H51" i="6"/>
  <c r="I51" i="6"/>
  <c r="J51" i="6"/>
  <c r="K51" i="6"/>
  <c r="L51" i="6"/>
  <c r="M51" i="6"/>
  <c r="N51" i="6"/>
  <c r="O51" i="6"/>
  <c r="O53" i="6" s="1"/>
  <c r="P51" i="6"/>
  <c r="Q51" i="6"/>
  <c r="R51" i="6"/>
  <c r="S51" i="6"/>
  <c r="T51" i="6"/>
  <c r="U51" i="6"/>
  <c r="V51" i="6"/>
  <c r="W51" i="6"/>
  <c r="W53" i="6" s="1"/>
  <c r="X51" i="6"/>
  <c r="Y51" i="6"/>
  <c r="Z51" i="6"/>
  <c r="AA51" i="6"/>
  <c r="AB51" i="6"/>
  <c r="AC51" i="6"/>
  <c r="AD51" i="6"/>
  <c r="AE51" i="6"/>
  <c r="AE53" i="6" s="1"/>
  <c r="AF51" i="6"/>
  <c r="AG51" i="6"/>
  <c r="AH51" i="6"/>
  <c r="AI51" i="6"/>
  <c r="AJ51" i="6"/>
  <c r="AK51" i="6"/>
  <c r="AL51" i="6"/>
  <c r="AM51" i="6"/>
  <c r="AN51" i="6"/>
  <c r="AO51" i="6"/>
  <c r="AP51" i="6"/>
  <c r="AQ51" i="6"/>
  <c r="AQ53" i="6" s="1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G53" i="6" s="1"/>
  <c r="BH51" i="6"/>
  <c r="BI51" i="6"/>
  <c r="BJ51" i="6"/>
  <c r="BK51" i="6"/>
  <c r="BK53" i="6" s="1"/>
  <c r="BL51" i="6"/>
  <c r="BM51" i="6"/>
  <c r="BN51" i="6"/>
  <c r="BO51" i="6"/>
  <c r="BP51" i="6"/>
  <c r="BQ51" i="6"/>
  <c r="BR51" i="6"/>
  <c r="BS51" i="6"/>
  <c r="BS53" i="6" s="1"/>
  <c r="BT51" i="6"/>
  <c r="F53" i="6"/>
  <c r="G53" i="6"/>
  <c r="J53" i="6"/>
  <c r="P53" i="6"/>
  <c r="V53" i="6"/>
  <c r="AA53" i="6"/>
  <c r="AH53" i="6"/>
  <c r="AJ53" i="6"/>
  <c r="AL53" i="6"/>
  <c r="AP53" i="6"/>
  <c r="AR53" i="6"/>
  <c r="AX53" i="6"/>
  <c r="AZ53" i="6"/>
  <c r="BC53" i="6"/>
  <c r="BF53" i="6"/>
  <c r="BL53" i="6"/>
  <c r="BN53" i="6"/>
  <c r="BR53" i="6"/>
  <c r="BU53" i="6"/>
  <c r="BV8" i="7"/>
  <c r="BV10" i="7"/>
  <c r="BW10" i="7"/>
  <c r="BX10" i="7"/>
  <c r="BV11" i="7"/>
  <c r="BW11" i="7"/>
  <c r="BW20" i="7" s="1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F53" i="7" s="1"/>
  <c r="G20" i="7"/>
  <c r="H20" i="7"/>
  <c r="I20" i="7"/>
  <c r="J20" i="7"/>
  <c r="K20" i="7"/>
  <c r="L20" i="7"/>
  <c r="M20" i="7"/>
  <c r="N20" i="7"/>
  <c r="N53" i="7" s="1"/>
  <c r="O20" i="7"/>
  <c r="P20" i="7"/>
  <c r="Q20" i="7"/>
  <c r="R20" i="7"/>
  <c r="S20" i="7"/>
  <c r="T20" i="7"/>
  <c r="U20" i="7"/>
  <c r="V20" i="7"/>
  <c r="V53" i="7" s="1"/>
  <c r="W20" i="7"/>
  <c r="X20" i="7"/>
  <c r="Y20" i="7"/>
  <c r="Z20" i="7"/>
  <c r="AA20" i="7"/>
  <c r="AB20" i="7"/>
  <c r="AC20" i="7"/>
  <c r="AD20" i="7"/>
  <c r="AE20" i="7"/>
  <c r="AF20" i="7"/>
  <c r="AG20" i="7"/>
  <c r="AH20" i="7"/>
  <c r="AH53" i="7" s="1"/>
  <c r="AI20" i="7"/>
  <c r="AJ20" i="7"/>
  <c r="AK20" i="7"/>
  <c r="AL20" i="7"/>
  <c r="AL53" i="7" s="1"/>
  <c r="AM20" i="7"/>
  <c r="AN20" i="7"/>
  <c r="AO20" i="7"/>
  <c r="AP20" i="7"/>
  <c r="AP53" i="7" s="1"/>
  <c r="AQ20" i="7"/>
  <c r="AR20" i="7"/>
  <c r="AS20" i="7"/>
  <c r="AT20" i="7"/>
  <c r="AU20" i="7"/>
  <c r="AV20" i="7"/>
  <c r="AW20" i="7"/>
  <c r="AX20" i="7"/>
  <c r="AX53" i="7" s="1"/>
  <c r="AY20" i="7"/>
  <c r="AZ20" i="7"/>
  <c r="BA20" i="7"/>
  <c r="BB20" i="7"/>
  <c r="BB53" i="7" s="1"/>
  <c r="BC20" i="7"/>
  <c r="BD20" i="7"/>
  <c r="BE20" i="7"/>
  <c r="BF20" i="7"/>
  <c r="BG20" i="7"/>
  <c r="BH20" i="7"/>
  <c r="BI20" i="7"/>
  <c r="BJ20" i="7"/>
  <c r="BJ53" i="7" s="1"/>
  <c r="BK20" i="7"/>
  <c r="BL20" i="7"/>
  <c r="BM20" i="7"/>
  <c r="BN20" i="7"/>
  <c r="BO20" i="7"/>
  <c r="BP20" i="7"/>
  <c r="BQ20" i="7"/>
  <c r="BR20" i="7"/>
  <c r="BR53" i="7" s="1"/>
  <c r="BS20" i="7"/>
  <c r="BT20" i="7"/>
  <c r="BX20" i="7"/>
  <c r="BV23" i="7"/>
  <c r="BW23" i="7"/>
  <c r="BX23" i="7"/>
  <c r="BV24" i="7"/>
  <c r="BV28" i="7" s="1"/>
  <c r="BW24" i="7"/>
  <c r="BX24" i="7"/>
  <c r="BV25" i="7"/>
  <c r="BW25" i="7"/>
  <c r="BX25" i="7"/>
  <c r="BV26" i="7"/>
  <c r="BW26" i="7"/>
  <c r="BX26" i="7"/>
  <c r="BV27" i="7"/>
  <c r="BW27" i="7"/>
  <c r="BX27" i="7"/>
  <c r="D28" i="7"/>
  <c r="D53" i="7" s="1"/>
  <c r="E28" i="7"/>
  <c r="F28" i="7"/>
  <c r="G28" i="7"/>
  <c r="H28" i="7"/>
  <c r="I28" i="7"/>
  <c r="J28" i="7"/>
  <c r="K28" i="7"/>
  <c r="L28" i="7"/>
  <c r="L53" i="7" s="1"/>
  <c r="M28" i="7"/>
  <c r="N28" i="7"/>
  <c r="O28" i="7"/>
  <c r="P28" i="7"/>
  <c r="Q28" i="7"/>
  <c r="R28" i="7"/>
  <c r="S28" i="7"/>
  <c r="T28" i="7"/>
  <c r="U28" i="7"/>
  <c r="V28" i="7"/>
  <c r="W28" i="7"/>
  <c r="W53" i="7" s="1"/>
  <c r="X28" i="7"/>
  <c r="X53" i="7" s="1"/>
  <c r="Y28" i="7"/>
  <c r="Z28" i="7"/>
  <c r="AA28" i="7"/>
  <c r="AB28" i="7"/>
  <c r="AC28" i="7"/>
  <c r="AD28" i="7"/>
  <c r="AE28" i="7"/>
  <c r="AE53" i="7" s="1"/>
  <c r="AF28" i="7"/>
  <c r="AG28" i="7"/>
  <c r="AH28" i="7"/>
  <c r="AI28" i="7"/>
  <c r="AJ28" i="7"/>
  <c r="AK28" i="7"/>
  <c r="AL28" i="7"/>
  <c r="AM28" i="7"/>
  <c r="AN28" i="7"/>
  <c r="AN53" i="7" s="1"/>
  <c r="AO28" i="7"/>
  <c r="AP28" i="7"/>
  <c r="AQ28" i="7"/>
  <c r="AR28" i="7"/>
  <c r="AR53" i="7" s="1"/>
  <c r="AS28" i="7"/>
  <c r="AT28" i="7"/>
  <c r="AU28" i="7"/>
  <c r="AV28" i="7"/>
  <c r="AW28" i="7"/>
  <c r="AX28" i="7"/>
  <c r="AY28" i="7"/>
  <c r="AY53" i="7" s="1"/>
  <c r="AZ28" i="7"/>
  <c r="AZ53" i="7" s="1"/>
  <c r="BA28" i="7"/>
  <c r="BB28" i="7"/>
  <c r="BC28" i="7"/>
  <c r="BD28" i="7"/>
  <c r="BE28" i="7"/>
  <c r="BF28" i="7"/>
  <c r="BG28" i="7"/>
  <c r="BH28" i="7"/>
  <c r="BH53" i="7" s="1"/>
  <c r="BI28" i="7"/>
  <c r="BJ28" i="7"/>
  <c r="BK28" i="7"/>
  <c r="BL28" i="7"/>
  <c r="BM28" i="7"/>
  <c r="BN28" i="7"/>
  <c r="BO28" i="7"/>
  <c r="BP28" i="7"/>
  <c r="BP53" i="7" s="1"/>
  <c r="BQ28" i="7"/>
  <c r="BR28" i="7"/>
  <c r="BS28" i="7"/>
  <c r="BT28" i="7"/>
  <c r="BT53" i="7" s="1"/>
  <c r="BV31" i="7"/>
  <c r="BV35" i="7" s="1"/>
  <c r="BW31" i="7"/>
  <c r="BX31" i="7"/>
  <c r="BV32" i="7"/>
  <c r="BW32" i="7"/>
  <c r="BX32" i="7"/>
  <c r="BV33" i="7"/>
  <c r="BW33" i="7"/>
  <c r="BX33" i="7"/>
  <c r="BX35" i="7" s="1"/>
  <c r="BV34" i="7"/>
  <c r="BW34" i="7"/>
  <c r="BX34" i="7"/>
  <c r="D35" i="7"/>
  <c r="E35" i="7"/>
  <c r="F35" i="7"/>
  <c r="G35" i="7"/>
  <c r="H35" i="7"/>
  <c r="H53" i="7" s="1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J53" i="7" s="1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V38" i="7"/>
  <c r="BW38" i="7"/>
  <c r="BW42" i="7" s="1"/>
  <c r="BX38" i="7"/>
  <c r="BV39" i="7"/>
  <c r="BW39" i="7"/>
  <c r="BX39" i="7"/>
  <c r="BX42" i="7" s="1"/>
  <c r="BV40" i="7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V42" i="7"/>
  <c r="BV45" i="7"/>
  <c r="BW45" i="7"/>
  <c r="BX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R46" i="7"/>
  <c r="BS46" i="7"/>
  <c r="BT46" i="7"/>
  <c r="BV46" i="7"/>
  <c r="BW46" i="7"/>
  <c r="BX46" i="7"/>
  <c r="BV49" i="7"/>
  <c r="BV51" i="7" s="1"/>
  <c r="BW49" i="7"/>
  <c r="BX49" i="7"/>
  <c r="BV50" i="7"/>
  <c r="BW50" i="7"/>
  <c r="BX50" i="7"/>
  <c r="BX51" i="7" s="1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W51" i="7"/>
  <c r="J53" i="7"/>
  <c r="O53" i="7"/>
  <c r="R53" i="7"/>
  <c r="S53" i="7"/>
  <c r="Z53" i="7"/>
  <c r="AD53" i="7"/>
  <c r="AM53" i="7"/>
  <c r="AT53" i="7"/>
  <c r="AU53" i="7"/>
  <c r="BC53" i="7"/>
  <c r="BF53" i="7"/>
  <c r="BN53" i="7"/>
  <c r="BO53" i="7"/>
  <c r="BU53" i="7"/>
  <c r="BV8" i="8"/>
  <c r="BV10" i="8"/>
  <c r="BW10" i="8"/>
  <c r="BW20" i="8" s="1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K53" i="8" s="1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E53" i="8" s="1"/>
  <c r="AF20" i="8"/>
  <c r="AG20" i="8"/>
  <c r="AH20" i="8"/>
  <c r="AI20" i="8"/>
  <c r="AJ20" i="8"/>
  <c r="AK20" i="8"/>
  <c r="AL20" i="8"/>
  <c r="AM20" i="8"/>
  <c r="AM53" i="8" s="1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G53" i="8" s="1"/>
  <c r="BH20" i="8"/>
  <c r="BI20" i="8"/>
  <c r="BJ20" i="8"/>
  <c r="BK20" i="8"/>
  <c r="BK53" i="8" s="1"/>
  <c r="BL20" i="8"/>
  <c r="BM20" i="8"/>
  <c r="BN20" i="8"/>
  <c r="BO20" i="8"/>
  <c r="BP20" i="8"/>
  <c r="BQ20" i="8"/>
  <c r="BR20" i="8"/>
  <c r="BS20" i="8"/>
  <c r="BT20" i="8"/>
  <c r="BV23" i="8"/>
  <c r="BW23" i="8"/>
  <c r="BX23" i="8"/>
  <c r="BV24" i="8"/>
  <c r="BW24" i="8"/>
  <c r="BW28" i="8" s="1"/>
  <c r="BX24" i="8"/>
  <c r="BV25" i="8"/>
  <c r="BW25" i="8"/>
  <c r="BX25" i="8"/>
  <c r="BV26" i="8"/>
  <c r="BW26" i="8"/>
  <c r="BX26" i="8"/>
  <c r="BV27" i="8"/>
  <c r="BW27" i="8"/>
  <c r="BX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V28" i="8"/>
  <c r="BX28" i="8"/>
  <c r="BV31" i="8"/>
  <c r="BW31" i="8"/>
  <c r="BX31" i="8"/>
  <c r="BV32" i="8"/>
  <c r="BW32" i="8"/>
  <c r="BX32" i="8"/>
  <c r="BV33" i="8"/>
  <c r="BW33" i="8"/>
  <c r="BX33" i="8"/>
  <c r="BV34" i="8"/>
  <c r="BW34" i="8"/>
  <c r="BX34" i="8"/>
  <c r="BX35" i="8" s="1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V38" i="8"/>
  <c r="BW38" i="8"/>
  <c r="BW42" i="8" s="1"/>
  <c r="BX38" i="8"/>
  <c r="BV39" i="8"/>
  <c r="BW39" i="8"/>
  <c r="BX39" i="8"/>
  <c r="BX42" i="8" s="1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L53" i="8" s="1"/>
  <c r="M42" i="8"/>
  <c r="N42" i="8"/>
  <c r="O42" i="8"/>
  <c r="P42" i="8"/>
  <c r="Q42" i="8"/>
  <c r="R42" i="8"/>
  <c r="S42" i="8"/>
  <c r="T42" i="8"/>
  <c r="T53" i="8" s="1"/>
  <c r="U42" i="8"/>
  <c r="V42" i="8"/>
  <c r="W42" i="8"/>
  <c r="X42" i="8"/>
  <c r="Y42" i="8"/>
  <c r="Z42" i="8"/>
  <c r="AA42" i="8"/>
  <c r="AB42" i="8"/>
  <c r="AB53" i="8" s="1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AZ53" i="8" s="1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P53" i="8" s="1"/>
  <c r="BQ42" i="8"/>
  <c r="BR42" i="8"/>
  <c r="BS42" i="8"/>
  <c r="BT42" i="8"/>
  <c r="BV42" i="8"/>
  <c r="BV45" i="8"/>
  <c r="BW45" i="8"/>
  <c r="BX45" i="8"/>
  <c r="D46" i="8"/>
  <c r="E46" i="8"/>
  <c r="F46" i="8"/>
  <c r="F53" i="8" s="1"/>
  <c r="G46" i="8"/>
  <c r="H46" i="8"/>
  <c r="I46" i="8"/>
  <c r="J46" i="8"/>
  <c r="K46" i="8"/>
  <c r="L46" i="8"/>
  <c r="M46" i="8"/>
  <c r="N46" i="8"/>
  <c r="N53" i="8" s="1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D53" i="8" s="1"/>
  <c r="AE46" i="8"/>
  <c r="AF46" i="8"/>
  <c r="AG46" i="8"/>
  <c r="AH46" i="8"/>
  <c r="AH53" i="8" s="1"/>
  <c r="AI46" i="8"/>
  <c r="AJ46" i="8"/>
  <c r="AK46" i="8"/>
  <c r="AL46" i="8"/>
  <c r="AM46" i="8"/>
  <c r="AN46" i="8"/>
  <c r="AO46" i="8"/>
  <c r="AP46" i="8"/>
  <c r="AP53" i="8" s="1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V46" i="8"/>
  <c r="BW46" i="8"/>
  <c r="BX46" i="8"/>
  <c r="BV49" i="8"/>
  <c r="BV51" i="8" s="1"/>
  <c r="BW49" i="8"/>
  <c r="BX49" i="8"/>
  <c r="BX51" i="8" s="1"/>
  <c r="BV50" i="8"/>
  <c r="BW50" i="8"/>
  <c r="BX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W51" i="8"/>
  <c r="D53" i="8"/>
  <c r="G53" i="8"/>
  <c r="J53" i="8"/>
  <c r="O53" i="8"/>
  <c r="P53" i="8"/>
  <c r="R53" i="8"/>
  <c r="V53" i="8"/>
  <c r="W53" i="8"/>
  <c r="Z53" i="8"/>
  <c r="AF53" i="8"/>
  <c r="AJ53" i="8"/>
  <c r="AL53" i="8"/>
  <c r="AQ53" i="8"/>
  <c r="AR53" i="8"/>
  <c r="AT53" i="8"/>
  <c r="AV53" i="8"/>
  <c r="AX53" i="8"/>
  <c r="AY53" i="8"/>
  <c r="BB53" i="8"/>
  <c r="BC53" i="8"/>
  <c r="BD53" i="8"/>
  <c r="BF53" i="8"/>
  <c r="BH53" i="8"/>
  <c r="BJ53" i="8"/>
  <c r="BL53" i="8"/>
  <c r="BN53" i="8"/>
  <c r="BO53" i="8"/>
  <c r="BR53" i="8"/>
  <c r="BS53" i="8"/>
  <c r="BT53" i="8"/>
  <c r="BU53" i="8"/>
  <c r="BM53" i="6" l="1"/>
  <c r="BE53" i="6"/>
  <c r="AW53" i="6"/>
  <c r="AO53" i="6"/>
  <c r="AG53" i="6"/>
  <c r="Y53" i="6"/>
  <c r="Q53" i="6"/>
  <c r="I53" i="6"/>
  <c r="AI53" i="8"/>
  <c r="AA53" i="8"/>
  <c r="S53" i="8"/>
  <c r="BL53" i="7"/>
  <c r="AF53" i="7"/>
  <c r="P53" i="7"/>
  <c r="BX20" i="5"/>
  <c r="BX53" i="5" s="1"/>
  <c r="E57" i="4"/>
  <c r="E58" i="4" s="1"/>
  <c r="BQ53" i="8"/>
  <c r="BI53" i="8"/>
  <c r="BA53" i="8"/>
  <c r="AS53" i="8"/>
  <c r="AO53" i="8"/>
  <c r="AG53" i="8"/>
  <c r="Y53" i="8"/>
  <c r="Q53" i="8"/>
  <c r="I53" i="8"/>
  <c r="E53" i="8"/>
  <c r="BS53" i="7"/>
  <c r="G53" i="7"/>
  <c r="AU53" i="6"/>
  <c r="K53" i="6"/>
  <c r="BT53" i="6"/>
  <c r="BH53" i="6"/>
  <c r="AN53" i="6"/>
  <c r="X53" i="6"/>
  <c r="H53" i="6"/>
  <c r="BX20" i="6"/>
  <c r="BW35" i="7"/>
  <c r="BX51" i="6"/>
  <c r="BQ53" i="5"/>
  <c r="BQ53" i="6"/>
  <c r="BI53" i="6"/>
  <c r="BA53" i="6"/>
  <c r="AS53" i="6"/>
  <c r="AK53" i="6"/>
  <c r="AC53" i="6"/>
  <c r="U53" i="6"/>
  <c r="M53" i="6"/>
  <c r="E53" i="6"/>
  <c r="D57" i="1"/>
  <c r="D58" i="1" s="1"/>
  <c r="AU53" i="8"/>
  <c r="BD53" i="7"/>
  <c r="AV53" i="7"/>
  <c r="AB53" i="7"/>
  <c r="T53" i="7"/>
  <c r="BV20" i="7"/>
  <c r="BV53" i="7" s="1"/>
  <c r="BW20" i="5"/>
  <c r="BW53" i="5" s="1"/>
  <c r="BM53" i="8"/>
  <c r="BE53" i="8"/>
  <c r="AW53" i="8"/>
  <c r="AK53" i="8"/>
  <c r="AC53" i="8"/>
  <c r="U53" i="8"/>
  <c r="M53" i="8"/>
  <c r="BK53" i="7"/>
  <c r="AI53" i="7"/>
  <c r="BX28" i="7"/>
  <c r="BX53" i="7" s="1"/>
  <c r="AM53" i="6"/>
  <c r="BX28" i="6"/>
  <c r="BP53" i="6"/>
  <c r="BD53" i="6"/>
  <c r="AF53" i="6"/>
  <c r="D53" i="6"/>
  <c r="BV20" i="5"/>
  <c r="BV53" i="5" s="1"/>
  <c r="BV35" i="8"/>
  <c r="AN53" i="8"/>
  <c r="X53" i="8"/>
  <c r="H53" i="8"/>
  <c r="BX20" i="8"/>
  <c r="BX53" i="8" s="1"/>
  <c r="BQ53" i="7"/>
  <c r="BM53" i="7"/>
  <c r="BI53" i="7"/>
  <c r="BE53" i="7"/>
  <c r="BA53" i="7"/>
  <c r="AW53" i="7"/>
  <c r="AS53" i="7"/>
  <c r="AO53" i="7"/>
  <c r="AK53" i="7"/>
  <c r="AG53" i="7"/>
  <c r="AC53" i="7"/>
  <c r="Y53" i="7"/>
  <c r="U53" i="7"/>
  <c r="Q53" i="7"/>
  <c r="M53" i="7"/>
  <c r="I53" i="7"/>
  <c r="E53" i="7"/>
  <c r="BW28" i="7"/>
  <c r="BW53" i="7" s="1"/>
  <c r="BG53" i="7"/>
  <c r="AQ53" i="7"/>
  <c r="AA53" i="7"/>
  <c r="K53" i="7"/>
  <c r="BX42" i="6"/>
  <c r="BW42" i="6"/>
  <c r="BO53" i="6"/>
  <c r="AY53" i="6"/>
  <c r="AI53" i="6"/>
  <c r="S53" i="6"/>
  <c r="BL53" i="5"/>
  <c r="AV53" i="5"/>
  <c r="AF53" i="5"/>
  <c r="P53" i="5"/>
  <c r="L53" i="5"/>
  <c r="D57" i="3"/>
  <c r="D58" i="3" s="1"/>
  <c r="E57" i="2"/>
  <c r="E58" i="2" s="1"/>
  <c r="BW42" i="5"/>
  <c r="D57" i="4"/>
  <c r="D58" i="4" s="1"/>
  <c r="D57" i="2"/>
  <c r="D58" i="2" s="1"/>
  <c r="BW35" i="8"/>
  <c r="BW53" i="8" s="1"/>
  <c r="BV20" i="8"/>
  <c r="BV53" i="8" s="1"/>
  <c r="BW35" i="6"/>
  <c r="BW53" i="6" s="1"/>
  <c r="BV20" i="6"/>
  <c r="BV53" i="6" s="1"/>
  <c r="E57" i="3"/>
  <c r="E58" i="3" s="1"/>
  <c r="E57" i="1"/>
  <c r="E58" i="1" s="1"/>
  <c r="BX53" i="6" l="1"/>
  <c r="BX54" i="8"/>
  <c r="D59" i="4"/>
  <c r="BV54" i="8"/>
</calcChain>
</file>

<file path=xl/sharedStrings.xml><?xml version="1.0" encoding="utf-8"?>
<sst xmlns="http://schemas.openxmlformats.org/spreadsheetml/2006/main" count="870" uniqueCount="149">
  <si>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</si>
  <si>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</si>
  <si>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</si>
  <si>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</si>
  <si>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</si>
  <si>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</si>
  <si>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</si>
  <si>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</si>
  <si>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</si>
  <si>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</si>
  <si>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</si>
  <si>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</si>
  <si>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</si>
  <si>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</si>
  <si>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</si>
  <si>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</si>
  <si>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</si>
  <si>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</si>
  <si>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</si>
  <si>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</si>
  <si>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</si>
  <si>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</si>
  <si>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</si>
  <si>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</si>
  <si>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</si>
  <si>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</si>
  <si>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</si>
  <si>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</si>
  <si>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</si>
  <si>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</si>
  <si>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</si>
  <si>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</si>
  <si>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</si>
  <si>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</si>
  <si>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</si>
  <si>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</si>
  <si>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</si>
  <si>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</si>
  <si>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</si>
  <si>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</si>
  <si>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</si>
  <si>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</si>
  <si>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</si>
  <si>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</si>
  <si>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</si>
  <si>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</si>
  <si>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</si>
  <si>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</si>
  <si>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</si>
  <si>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</si>
  <si>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</si>
  <si>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</si>
  <si>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</si>
  <si>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</si>
  <si>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</si>
  <si>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</si>
  <si>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</si>
  <si>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</si>
  <si>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</si>
  <si>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</si>
  <si>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</si>
  <si>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</si>
  <si>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</si>
  <si>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</si>
  <si>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</si>
  <si>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</si>
  <si>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</si>
  <si>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</si>
  <si>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</si>
  <si>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</si>
  <si>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</si>
  <si>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</si>
  <si>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</si>
  <si>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</si>
  <si>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</si>
  <si>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</si>
  <si>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</si>
  <si>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</si>
  <si>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</si>
  <si>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</si>
  <si>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</si>
  <si>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</si>
  <si>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</si>
  <si>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</si>
  <si>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</si>
  <si>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</si>
  <si>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</si>
  <si>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</si>
  <si>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</si>
  <si>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</si>
  <si>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</si>
  <si>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</si>
  <si>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</si>
  <si>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</si>
  <si>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</si>
  <si>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</si>
  <si>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</si>
  <si>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</si>
  <si>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</si>
  <si>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</si>
  <si>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</si>
  <si>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</si>
  <si>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</si>
  <si>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</si>
  <si>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</si>
  <si>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</si>
  <si>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</si>
  <si>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</si>
  <si>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</si>
  <si>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</si>
  <si>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</si>
  <si>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</si>
  <si>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</si>
  <si>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</si>
  <si>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</si>
  <si>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</si>
  <si>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</si>
  <si>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</si>
  <si>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</si>
  <si>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</si>
  <si>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</si>
  <si>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</si>
  <si>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</si>
  <si>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</si>
  <si>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</si>
  <si>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</si>
  <si>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</si>
  <si>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</si>
  <si>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</si>
  <si>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</si>
  <si>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</si>
  <si>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</si>
  <si>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</si>
  <si>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</si>
  <si>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</si>
  <si>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</si>
  <si>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</si>
  <si>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</si>
  <si>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</si>
  <si>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</si>
  <si>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</si>
  <si>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</si>
  <si>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.....................…</t>
  </si>
  <si>
    <t>Dati di rendiconto anno 2021</t>
  </si>
  <si>
    <t>(**)</t>
  </si>
  <si>
    <t>(*)</t>
  </si>
  <si>
    <t>DISAVANZO FORMATOSI NELL'ESERCIZIO 
(Totale generale delle spese di competenza -Totale generale delle entrate di competenza)</t>
  </si>
  <si>
    <t>Dati previsionali anno …...............</t>
  </si>
  <si>
    <t>AVANZO FORMATOSI NELL'ESERCIZIO/FONDO DI CASSA 
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</si>
</sst>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65CCD-5C68-446F-A7FA-DA986D3B15DF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025B-F1F9-4038-8FC8-272486A11139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11A1-9097-4FD9-85B4-8D34C899FC2F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3A99-6113-4B42-BD2B-DD77C6F069EE}">
  <sheetPr>
    <pageSetUpPr fitToPage="1"/>
  </sheetPr>
  <dimension ref="A1:BX64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309265.76</v>
      </c>
      <c r="E6" s="40"/>
    </row>
    <row r="7" spans="1:76" x14ac:dyDescent="0.25">
      <c r="B7" s="8"/>
      <c r="C7" s="5" t="s">
        <v>6</v>
      </c>
      <c r="D7" s="39">
        <v>475817.01</v>
      </c>
      <c r="E7" s="40"/>
    </row>
    <row r="8" spans="1:76" ht="15.75" thickBot="1" x14ac:dyDescent="0.3">
      <c r="B8" s="9"/>
      <c r="C8" s="6" t="s">
        <v>7</v>
      </c>
      <c r="D8" s="41"/>
      <c r="E8" s="42">
        <v>967361.46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1049676.6400000001</v>
      </c>
      <c r="E10" s="45">
        <v>1066483.96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122090.32</v>
      </c>
      <c r="E14" s="45">
        <v>85203.78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1171766.9600000002</v>
      </c>
      <c r="E16" s="51">
        <f>E10+E11+E12+E13+E14+E15</f>
        <v>1151687.74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285927.74999999994</v>
      </c>
      <c r="E18" s="45">
        <v>210283.17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>
        <v>0</v>
      </c>
      <c r="E20" s="59">
        <v>0</v>
      </c>
    </row>
    <row r="21" spans="2:5" x14ac:dyDescent="0.25">
      <c r="B21" s="13">
        <v>20104</v>
      </c>
      <c r="C21" s="54" t="s">
        <v>10</v>
      </c>
      <c r="D21" s="39">
        <v>0</v>
      </c>
      <c r="E21" s="45">
        <v>0</v>
      </c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285927.74999999994</v>
      </c>
      <c r="E23" s="51">
        <f>E18+E19+E20+E21+E22</f>
        <v>210283.17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305545.94</v>
      </c>
      <c r="E25" s="45">
        <v>303994.34999999998</v>
      </c>
    </row>
    <row r="26" spans="2:5" x14ac:dyDescent="0.25">
      <c r="B26" s="13">
        <v>30200</v>
      </c>
      <c r="C26" s="54" t="s">
        <v>28</v>
      </c>
      <c r="D26" s="39">
        <v>48082.78</v>
      </c>
      <c r="E26" s="45">
        <v>39921.259999999995</v>
      </c>
    </row>
    <row r="27" spans="2:5" x14ac:dyDescent="0.25">
      <c r="B27" s="13">
        <v>30300</v>
      </c>
      <c r="C27" s="54" t="s">
        <v>29</v>
      </c>
      <c r="D27" s="39">
        <v>0.28000000000000003</v>
      </c>
      <c r="E27" s="45">
        <v>0.46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199030.95</v>
      </c>
      <c r="E29" s="50">
        <v>199995.99999999997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552659.94999999995</v>
      </c>
      <c r="E30" s="51">
        <f>E25+E26+E27+E28+E29</f>
        <v>543912.06999999995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1094716.2100000002</v>
      </c>
      <c r="E33" s="59">
        <v>820791.6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137034.04999999999</v>
      </c>
      <c r="E36" s="50">
        <v>137034.04999999999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1231750.2600000002</v>
      </c>
      <c r="E37" s="51">
        <f>E32+E33+E34+E35+E36</f>
        <v>957825.64999999991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>
        <v>0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>
        <v>0</v>
      </c>
      <c r="E51" s="62">
        <v>0</v>
      </c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>
        <v>261022.70000000007</v>
      </c>
      <c r="E54" s="45">
        <v>260863.78999999995</v>
      </c>
    </row>
    <row r="55" spans="1:8" x14ac:dyDescent="0.25">
      <c r="B55" s="13">
        <v>90200</v>
      </c>
      <c r="C55" s="54" t="s">
        <v>62</v>
      </c>
      <c r="D55" s="61">
        <v>12188.91</v>
      </c>
      <c r="E55" s="62">
        <v>12104.96</v>
      </c>
    </row>
    <row r="56" spans="1:8" ht="15.75" thickBot="1" x14ac:dyDescent="0.3">
      <c r="B56" s="16">
        <v>90000</v>
      </c>
      <c r="C56" s="15" t="s">
        <v>63</v>
      </c>
      <c r="D56" s="48">
        <f>D54+D55</f>
        <v>273211.61000000004</v>
      </c>
      <c r="E56" s="51">
        <f>E54+E55</f>
        <v>272968.74999999994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3515316.5300000003</v>
      </c>
      <c r="E57" s="55">
        <f>E16+E23+E30+E37+E43+E49+E52+E56</f>
        <v>3136677.38</v>
      </c>
    </row>
    <row r="58" spans="1:8" ht="16.5" thickTop="1" thickBot="1" x14ac:dyDescent="0.3">
      <c r="B58" s="109" t="s">
        <v>65</v>
      </c>
      <c r="C58" s="110"/>
      <c r="D58" s="52">
        <f>D57+D5+D6+D7+D8</f>
        <v>4312307.05</v>
      </c>
      <c r="E58" s="55">
        <f>E57+E5+E6+E7+E8</f>
        <v>4104038.84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IF((Spese_Rendiconto_2021!BV53+Spese_Rendiconto_2021!BW53-Entrate_Rendiconto_2021!D58)&gt;0,Spese_Rendiconto_2021!BV53+Spese_Rendiconto_2021!BW53-Entrate_Rendiconto_2021!D58,0)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 objects="1" scenarios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3D0A-8A5A-4558-BCBF-3C340783E050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67C8B-7A4A-42AC-B7EE-5D5FF30C253F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6630A-461F-499C-9956-958667237733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C95E-618A-4321-A2C1-671572FD4903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>
        <v>198712.35000000003</v>
      </c>
      <c r="E10" s="89">
        <v>9904.5</v>
      </c>
      <c r="F10" s="90">
        <v>191258.57000000004</v>
      </c>
      <c r="G10" s="88"/>
      <c r="H10" s="89"/>
      <c r="I10" s="90"/>
      <c r="J10" s="97">
        <v>47685.599999999999</v>
      </c>
      <c r="K10" s="89">
        <v>0</v>
      </c>
      <c r="L10" s="101">
        <v>48262.869999999988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31572.47</v>
      </c>
      <c r="AC10" s="89">
        <v>1238</v>
      </c>
      <c r="AD10" s="90">
        <v>31572.470000000008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277970.42000000004</v>
      </c>
      <c r="BW10" s="77">
        <f t="shared" ref="BW10:BW19" si="1">E10+H10+K10+N10+Q10+T10+W10+Z10+AC10+AF10+AI10+AL10+AO10+AR10+AU10+AX10+BA10+BD10+BG10+BJ10+BM10+BP10+BS10</f>
        <v>11142.5</v>
      </c>
      <c r="BX10" s="79">
        <f t="shared" ref="BX10:BX19" si="2">F10+I10+L10+O10+R10+U10+X10+AA10+AD10+AG10+AJ10+AM10+AP10+AS10+AV10+AY10+BB10+BE10+BH10+BK10+BN10+BQ10+BT10</f>
        <v>271093.91000000003</v>
      </c>
    </row>
    <row r="11" spans="1:77" x14ac:dyDescent="0.25">
      <c r="B11" s="13">
        <v>102</v>
      </c>
      <c r="C11" s="25" t="s">
        <v>92</v>
      </c>
      <c r="D11" s="88">
        <v>17556.180000000004</v>
      </c>
      <c r="E11" s="89">
        <v>680.25</v>
      </c>
      <c r="F11" s="90">
        <v>16799.54</v>
      </c>
      <c r="G11" s="88"/>
      <c r="H11" s="89"/>
      <c r="I11" s="90"/>
      <c r="J11" s="97">
        <v>3015.25</v>
      </c>
      <c r="K11" s="89">
        <v>0</v>
      </c>
      <c r="L11" s="101">
        <v>3015.25</v>
      </c>
      <c r="M11" s="91">
        <v>0</v>
      </c>
      <c r="N11" s="89">
        <v>0</v>
      </c>
      <c r="O11" s="90">
        <v>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6112.51</v>
      </c>
      <c r="AC11" s="89">
        <v>85</v>
      </c>
      <c r="AD11" s="90">
        <v>6112.51</v>
      </c>
      <c r="AE11" s="91">
        <v>0</v>
      </c>
      <c r="AF11" s="89">
        <v>0</v>
      </c>
      <c r="AG11" s="90">
        <v>0</v>
      </c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26683.940000000002</v>
      </c>
      <c r="BW11" s="77">
        <f t="shared" si="1"/>
        <v>765.25</v>
      </c>
      <c r="BX11" s="79">
        <f t="shared" si="2"/>
        <v>25927.300000000003</v>
      </c>
    </row>
    <row r="12" spans="1:77" x14ac:dyDescent="0.25">
      <c r="B12" s="13">
        <v>103</v>
      </c>
      <c r="C12" s="25" t="s">
        <v>93</v>
      </c>
      <c r="D12" s="88">
        <v>242972.05000000005</v>
      </c>
      <c r="E12" s="89">
        <v>0</v>
      </c>
      <c r="F12" s="90">
        <v>253144.00000000003</v>
      </c>
      <c r="G12" s="88"/>
      <c r="H12" s="89"/>
      <c r="I12" s="90"/>
      <c r="J12" s="97">
        <v>11805.14</v>
      </c>
      <c r="K12" s="89">
        <v>0</v>
      </c>
      <c r="L12" s="101">
        <v>11571.6</v>
      </c>
      <c r="M12" s="91">
        <v>116044.8</v>
      </c>
      <c r="N12" s="89">
        <v>0</v>
      </c>
      <c r="O12" s="90">
        <v>105739.49999999999</v>
      </c>
      <c r="P12" s="91">
        <v>25791.03</v>
      </c>
      <c r="Q12" s="89">
        <v>0</v>
      </c>
      <c r="R12" s="90">
        <v>21345.42</v>
      </c>
      <c r="S12" s="91">
        <v>7166</v>
      </c>
      <c r="T12" s="89">
        <v>0</v>
      </c>
      <c r="U12" s="90">
        <v>6496.8799999999992</v>
      </c>
      <c r="V12" s="91">
        <v>5338.34</v>
      </c>
      <c r="W12" s="89">
        <v>0</v>
      </c>
      <c r="X12" s="90">
        <v>6196.83</v>
      </c>
      <c r="Y12" s="91"/>
      <c r="Z12" s="89"/>
      <c r="AA12" s="90"/>
      <c r="AB12" s="91">
        <v>279837.02</v>
      </c>
      <c r="AC12" s="89">
        <v>0</v>
      </c>
      <c r="AD12" s="90">
        <v>243175.43</v>
      </c>
      <c r="AE12" s="91">
        <v>88674.170000000013</v>
      </c>
      <c r="AF12" s="89">
        <v>0</v>
      </c>
      <c r="AG12" s="90">
        <v>85316.359999999986</v>
      </c>
      <c r="AH12" s="91">
        <v>6103.01</v>
      </c>
      <c r="AI12" s="89">
        <v>0</v>
      </c>
      <c r="AJ12" s="90">
        <v>9950.89</v>
      </c>
      <c r="AK12" s="91">
        <v>310650.18</v>
      </c>
      <c r="AL12" s="89">
        <v>0</v>
      </c>
      <c r="AM12" s="90">
        <v>236104.95</v>
      </c>
      <c r="AN12" s="91"/>
      <c r="AO12" s="89"/>
      <c r="AP12" s="90"/>
      <c r="AQ12" s="91">
        <v>2263.34</v>
      </c>
      <c r="AR12" s="89">
        <v>0</v>
      </c>
      <c r="AS12" s="90">
        <v>2263.34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1096645.0800000003</v>
      </c>
      <c r="BW12" s="77">
        <f t="shared" si="1"/>
        <v>0</v>
      </c>
      <c r="BX12" s="79">
        <f t="shared" si="2"/>
        <v>981305.20000000007</v>
      </c>
    </row>
    <row r="13" spans="1:77" x14ac:dyDescent="0.25">
      <c r="B13" s="13">
        <v>104</v>
      </c>
      <c r="C13" s="25" t="s">
        <v>19</v>
      </c>
      <c r="D13" s="88">
        <v>46577.490000000005</v>
      </c>
      <c r="E13" s="89">
        <v>0</v>
      </c>
      <c r="F13" s="90">
        <v>72920.5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119877.39</v>
      </c>
      <c r="N13" s="89">
        <v>0</v>
      </c>
      <c r="O13" s="90">
        <v>118700</v>
      </c>
      <c r="P13" s="91">
        <v>1931</v>
      </c>
      <c r="Q13" s="89">
        <v>0</v>
      </c>
      <c r="R13" s="90">
        <v>1931</v>
      </c>
      <c r="S13" s="91">
        <v>8931</v>
      </c>
      <c r="T13" s="89">
        <v>0</v>
      </c>
      <c r="U13" s="90">
        <v>14303.28</v>
      </c>
      <c r="V13" s="91">
        <v>73929</v>
      </c>
      <c r="W13" s="89">
        <v>0</v>
      </c>
      <c r="X13" s="90">
        <v>69072.69</v>
      </c>
      <c r="Y13" s="91"/>
      <c r="Z13" s="89"/>
      <c r="AA13" s="90"/>
      <c r="AB13" s="91">
        <v>7639.74</v>
      </c>
      <c r="AC13" s="89">
        <v>0</v>
      </c>
      <c r="AD13" s="90">
        <v>7639.74</v>
      </c>
      <c r="AE13" s="91"/>
      <c r="AF13" s="89"/>
      <c r="AG13" s="90"/>
      <c r="AH13" s="91">
        <v>3500</v>
      </c>
      <c r="AI13" s="89">
        <v>0</v>
      </c>
      <c r="AJ13" s="90">
        <v>3500</v>
      </c>
      <c r="AK13" s="91">
        <v>94509.19</v>
      </c>
      <c r="AL13" s="89">
        <v>0</v>
      </c>
      <c r="AM13" s="90">
        <v>86651.94</v>
      </c>
      <c r="AN13" s="91"/>
      <c r="AO13" s="89"/>
      <c r="AP13" s="90"/>
      <c r="AQ13" s="91">
        <v>68164.639999999999</v>
      </c>
      <c r="AR13" s="89">
        <v>0</v>
      </c>
      <c r="AS13" s="90">
        <v>68164.640000000014</v>
      </c>
      <c r="AT13" s="91">
        <v>454.02</v>
      </c>
      <c r="AU13" s="89">
        <v>0</v>
      </c>
      <c r="AV13" s="90">
        <v>454.02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425513.47000000003</v>
      </c>
      <c r="BW13" s="77">
        <f t="shared" si="1"/>
        <v>0</v>
      </c>
      <c r="BX13" s="79">
        <f t="shared" si="2"/>
        <v>443337.81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>
        <v>0</v>
      </c>
      <c r="E16" s="89">
        <v>0</v>
      </c>
      <c r="F16" s="90">
        <v>0</v>
      </c>
      <c r="G16" s="88"/>
      <c r="H16" s="89"/>
      <c r="I16" s="90"/>
      <c r="J16" s="97"/>
      <c r="K16" s="89"/>
      <c r="L16" s="101"/>
      <c r="M16" s="91">
        <v>6850.5300000000007</v>
      </c>
      <c r="N16" s="89">
        <v>0</v>
      </c>
      <c r="O16" s="90">
        <v>6850.5300000000007</v>
      </c>
      <c r="P16" s="97"/>
      <c r="Q16" s="89"/>
      <c r="R16" s="101"/>
      <c r="S16" s="91">
        <v>2509.7199999999998</v>
      </c>
      <c r="T16" s="89">
        <v>0</v>
      </c>
      <c r="U16" s="90">
        <v>2509.7200000000003</v>
      </c>
      <c r="V16" s="91">
        <v>0</v>
      </c>
      <c r="W16" s="89">
        <v>0</v>
      </c>
      <c r="X16" s="90">
        <v>0</v>
      </c>
      <c r="Y16" s="97"/>
      <c r="Z16" s="89"/>
      <c r="AA16" s="101"/>
      <c r="AB16" s="91">
        <v>25742.16</v>
      </c>
      <c r="AC16" s="89">
        <v>0</v>
      </c>
      <c r="AD16" s="90">
        <v>25742.16</v>
      </c>
      <c r="AE16" s="97">
        <v>12219.68</v>
      </c>
      <c r="AF16" s="89">
        <v>0</v>
      </c>
      <c r="AG16" s="101">
        <v>12219.68</v>
      </c>
      <c r="AH16" s="97"/>
      <c r="AI16" s="89"/>
      <c r="AJ16" s="101"/>
      <c r="AK16" s="97">
        <v>0</v>
      </c>
      <c r="AL16" s="89">
        <v>0</v>
      </c>
      <c r="AM16" s="101">
        <v>0</v>
      </c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47322.090000000004</v>
      </c>
      <c r="BW16" s="77">
        <f t="shared" si="1"/>
        <v>0</v>
      </c>
      <c r="BX16" s="79">
        <f t="shared" si="2"/>
        <v>47322.090000000004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>
        <v>0</v>
      </c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21200</v>
      </c>
      <c r="E18" s="89">
        <v>0</v>
      </c>
      <c r="F18" s="90">
        <v>23732.02</v>
      </c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21200</v>
      </c>
      <c r="BW18" s="77">
        <f t="shared" si="1"/>
        <v>0</v>
      </c>
      <c r="BX18" s="79">
        <f t="shared" si="2"/>
        <v>23732.02</v>
      </c>
    </row>
    <row r="19" spans="2:76" x14ac:dyDescent="0.25">
      <c r="B19" s="13">
        <v>110</v>
      </c>
      <c r="C19" s="25" t="s">
        <v>98</v>
      </c>
      <c r="D19" s="88">
        <v>58066.87</v>
      </c>
      <c r="E19" s="89">
        <v>0</v>
      </c>
      <c r="F19" s="90">
        <v>34781.520000000004</v>
      </c>
      <c r="G19" s="88"/>
      <c r="H19" s="89"/>
      <c r="I19" s="90"/>
      <c r="J19" s="97"/>
      <c r="K19" s="89"/>
      <c r="L19" s="101"/>
      <c r="M19" s="97">
        <v>1250</v>
      </c>
      <c r="N19" s="89">
        <v>0</v>
      </c>
      <c r="O19" s="101">
        <v>1250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984.92</v>
      </c>
      <c r="AF19" s="89">
        <v>0</v>
      </c>
      <c r="AG19" s="101">
        <v>984.92</v>
      </c>
      <c r="AH19" s="97">
        <v>1412.12</v>
      </c>
      <c r="AI19" s="89">
        <v>0</v>
      </c>
      <c r="AJ19" s="101">
        <v>1412.12</v>
      </c>
      <c r="AK19" s="97">
        <v>2200</v>
      </c>
      <c r="AL19" s="89">
        <v>0</v>
      </c>
      <c r="AM19" s="101">
        <v>2200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0</v>
      </c>
      <c r="BJ19" s="89">
        <v>0</v>
      </c>
      <c r="BK19" s="101">
        <v>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63913.91</v>
      </c>
      <c r="BW19" s="77">
        <f t="shared" si="1"/>
        <v>0</v>
      </c>
      <c r="BX19" s="79">
        <f t="shared" si="2"/>
        <v>40628.560000000005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585084.94000000006</v>
      </c>
      <c r="E20" s="78">
        <f t="shared" si="3"/>
        <v>10584.75</v>
      </c>
      <c r="F20" s="79">
        <f t="shared" si="3"/>
        <v>592636.15000000014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62505.99</v>
      </c>
      <c r="K20" s="78">
        <f t="shared" si="3"/>
        <v>0</v>
      </c>
      <c r="L20" s="77">
        <f t="shared" si="3"/>
        <v>62849.719999999987</v>
      </c>
      <c r="M20" s="98">
        <f t="shared" si="3"/>
        <v>244022.72</v>
      </c>
      <c r="N20" s="78">
        <f t="shared" si="3"/>
        <v>0</v>
      </c>
      <c r="O20" s="77">
        <f t="shared" si="3"/>
        <v>232540.03</v>
      </c>
      <c r="P20" s="98">
        <f t="shared" si="3"/>
        <v>27722.03</v>
      </c>
      <c r="Q20" s="78">
        <f t="shared" si="3"/>
        <v>0</v>
      </c>
      <c r="R20" s="77">
        <f t="shared" si="3"/>
        <v>23276.42</v>
      </c>
      <c r="S20" s="98">
        <f t="shared" si="3"/>
        <v>18606.72</v>
      </c>
      <c r="T20" s="78">
        <f t="shared" si="3"/>
        <v>0</v>
      </c>
      <c r="U20" s="77">
        <f t="shared" si="3"/>
        <v>23309.88</v>
      </c>
      <c r="V20" s="98">
        <f t="shared" si="3"/>
        <v>79267.34</v>
      </c>
      <c r="W20" s="78">
        <f t="shared" si="3"/>
        <v>0</v>
      </c>
      <c r="X20" s="77">
        <f t="shared" si="3"/>
        <v>75269.52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350903.89999999997</v>
      </c>
      <c r="AC20" s="78">
        <f t="shared" si="3"/>
        <v>1323</v>
      </c>
      <c r="AD20" s="77">
        <f t="shared" si="3"/>
        <v>314242.31</v>
      </c>
      <c r="AE20" s="98">
        <f t="shared" si="3"/>
        <v>101878.77</v>
      </c>
      <c r="AF20" s="78">
        <f t="shared" si="3"/>
        <v>0</v>
      </c>
      <c r="AG20" s="77">
        <f t="shared" si="3"/>
        <v>98520.959999999977</v>
      </c>
      <c r="AH20" s="98">
        <f t="shared" si="3"/>
        <v>11015.130000000001</v>
      </c>
      <c r="AI20" s="78">
        <f t="shared" si="3"/>
        <v>0</v>
      </c>
      <c r="AJ20" s="77">
        <f t="shared" si="3"/>
        <v>14863.009999999998</v>
      </c>
      <c r="AK20" s="98">
        <f t="shared" si="3"/>
        <v>407359.37</v>
      </c>
      <c r="AL20" s="78">
        <f t="shared" si="3"/>
        <v>0</v>
      </c>
      <c r="AM20" s="77">
        <f t="shared" si="3"/>
        <v>324956.89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70427.98</v>
      </c>
      <c r="AR20" s="78">
        <f t="shared" si="3"/>
        <v>0</v>
      </c>
      <c r="AS20" s="77">
        <f t="shared" si="3"/>
        <v>70427.98000000001</v>
      </c>
      <c r="AT20" s="98">
        <f t="shared" si="3"/>
        <v>454.02</v>
      </c>
      <c r="AU20" s="78">
        <f t="shared" si="3"/>
        <v>0</v>
      </c>
      <c r="AV20" s="77">
        <f t="shared" si="3"/>
        <v>454.02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1959248.9100000004</v>
      </c>
      <c r="BW20" s="77">
        <f>BW10+BW11+BW12+BW13+BW14+BW15+BW16+BW17+BW18+BW19</f>
        <v>11907.75</v>
      </c>
      <c r="BX20" s="95">
        <f>BX10+BX11+BX12+BX13+BX14+BX15+BX16+BX17+BX18+BX19</f>
        <v>1833346.8900000004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133855.87</v>
      </c>
      <c r="E24" s="89">
        <v>0</v>
      </c>
      <c r="F24" s="90">
        <v>32414.41</v>
      </c>
      <c r="G24" s="88"/>
      <c r="H24" s="89"/>
      <c r="I24" s="90"/>
      <c r="J24" s="97">
        <v>0</v>
      </c>
      <c r="K24" s="89">
        <v>0</v>
      </c>
      <c r="L24" s="101">
        <v>0</v>
      </c>
      <c r="M24" s="97">
        <v>4060.1600000000035</v>
      </c>
      <c r="N24" s="89">
        <v>75939.839999999997</v>
      </c>
      <c r="O24" s="101">
        <v>54346.850000000006</v>
      </c>
      <c r="P24" s="97">
        <v>0</v>
      </c>
      <c r="Q24" s="89">
        <v>0</v>
      </c>
      <c r="R24" s="101">
        <v>0</v>
      </c>
      <c r="S24" s="97">
        <v>0</v>
      </c>
      <c r="T24" s="89">
        <v>0</v>
      </c>
      <c r="U24" s="101">
        <v>0</v>
      </c>
      <c r="V24" s="97">
        <v>0</v>
      </c>
      <c r="W24" s="89">
        <v>20000</v>
      </c>
      <c r="X24" s="101">
        <v>0</v>
      </c>
      <c r="Y24" s="97">
        <v>0</v>
      </c>
      <c r="Z24" s="89">
        <v>0</v>
      </c>
      <c r="AA24" s="101">
        <v>2537.6</v>
      </c>
      <c r="AB24" s="97">
        <v>15000</v>
      </c>
      <c r="AC24" s="89">
        <v>14600</v>
      </c>
      <c r="AD24" s="101">
        <v>11670.4</v>
      </c>
      <c r="AE24" s="97">
        <v>460243.36</v>
      </c>
      <c r="AF24" s="89">
        <v>0</v>
      </c>
      <c r="AG24" s="101">
        <v>530801.04999999993</v>
      </c>
      <c r="AH24" s="97">
        <v>0</v>
      </c>
      <c r="AI24" s="89">
        <v>0</v>
      </c>
      <c r="AJ24" s="101">
        <v>0</v>
      </c>
      <c r="AK24" s="97">
        <v>15000</v>
      </c>
      <c r="AL24" s="89">
        <v>0</v>
      </c>
      <c r="AM24" s="101">
        <v>0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628159.39</v>
      </c>
      <c r="BW24" s="77">
        <f t="shared" si="4"/>
        <v>110539.84</v>
      </c>
      <c r="BX24" s="79">
        <f t="shared" si="4"/>
        <v>631770.30999999994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0</v>
      </c>
      <c r="Q25" s="89">
        <v>0</v>
      </c>
      <c r="R25" s="101">
        <v>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154871.69</v>
      </c>
      <c r="AC25" s="89">
        <v>382307.56</v>
      </c>
      <c r="AD25" s="101">
        <v>154871.69</v>
      </c>
      <c r="AE25" s="97">
        <v>543000</v>
      </c>
      <c r="AF25" s="89">
        <v>0</v>
      </c>
      <c r="AG25" s="101">
        <v>212590.75</v>
      </c>
      <c r="AH25" s="97">
        <v>0</v>
      </c>
      <c r="AI25" s="89">
        <v>0</v>
      </c>
      <c r="AJ25" s="101">
        <v>0</v>
      </c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>
        <v>79468.599999999991</v>
      </c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697871.69</v>
      </c>
      <c r="BW25" s="77">
        <f t="shared" si="4"/>
        <v>382307.56</v>
      </c>
      <c r="BX25" s="79">
        <f t="shared" si="4"/>
        <v>446931.04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133855.87</v>
      </c>
      <c r="E28" s="78">
        <f t="shared" si="5"/>
        <v>0</v>
      </c>
      <c r="F28" s="79">
        <f t="shared" si="5"/>
        <v>32414.41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4060.1600000000035</v>
      </c>
      <c r="N28" s="78">
        <f t="shared" si="5"/>
        <v>75939.839999999997</v>
      </c>
      <c r="O28" s="77">
        <f t="shared" si="5"/>
        <v>54346.850000000006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20000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2537.6</v>
      </c>
      <c r="AB28" s="98">
        <f t="shared" si="5"/>
        <v>169871.69</v>
      </c>
      <c r="AC28" s="78">
        <f t="shared" si="5"/>
        <v>396907.56</v>
      </c>
      <c r="AD28" s="77">
        <f t="shared" si="5"/>
        <v>166542.09</v>
      </c>
      <c r="AE28" s="98">
        <f t="shared" si="5"/>
        <v>1003243.36</v>
      </c>
      <c r="AF28" s="78">
        <f t="shared" si="5"/>
        <v>0</v>
      </c>
      <c r="AG28" s="77">
        <f t="shared" si="5"/>
        <v>743391.79999999993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15000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79468.599999999991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1326031.08</v>
      </c>
      <c r="BW28" s="77">
        <f>BW23+BW24+BW25+BW26+BW27</f>
        <v>492847.4</v>
      </c>
      <c r="BX28" s="95">
        <f>BX23+BX24+BX25+BX26+BX27</f>
        <v>1078701.3499999999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50</v>
      </c>
      <c r="E31" s="89">
        <v>0</v>
      </c>
      <c r="F31" s="90">
        <v>50</v>
      </c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50</v>
      </c>
      <c r="BW31" s="77">
        <f t="shared" si="7"/>
        <v>0</v>
      </c>
      <c r="BX31" s="79">
        <f t="shared" si="7"/>
        <v>50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50</v>
      </c>
      <c r="E35" s="78">
        <f t="shared" si="8"/>
        <v>0</v>
      </c>
      <c r="F35" s="79">
        <f t="shared" si="8"/>
        <v>50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50</v>
      </c>
      <c r="BW35" s="77">
        <f>BW31+BW32+BW33+BW34</f>
        <v>0</v>
      </c>
      <c r="BX35" s="95">
        <f>BX31+BX32+BX33+BX34</f>
        <v>50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80160.12999999999</v>
      </c>
      <c r="BM40" s="89">
        <v>0</v>
      </c>
      <c r="BN40" s="101">
        <v>80160.12999999999</v>
      </c>
      <c r="BO40" s="97"/>
      <c r="BP40" s="89"/>
      <c r="BQ40" s="101"/>
      <c r="BR40" s="97"/>
      <c r="BS40" s="89"/>
      <c r="BT40" s="101"/>
      <c r="BU40" s="76"/>
      <c r="BV40" s="85">
        <f t="shared" si="10"/>
        <v>80160.12999999999</v>
      </c>
      <c r="BW40" s="77">
        <f t="shared" si="10"/>
        <v>0</v>
      </c>
      <c r="BX40" s="79">
        <f t="shared" si="10"/>
        <v>80160.12999999999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80160.12999999999</v>
      </c>
      <c r="BM42" s="78">
        <f t="shared" si="12"/>
        <v>0</v>
      </c>
      <c r="BN42" s="77">
        <f t="shared" si="12"/>
        <v>80160.12999999999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80160.12999999999</v>
      </c>
      <c r="BW42" s="77">
        <f>BW38+BW39+BW40+BW41</f>
        <v>0</v>
      </c>
      <c r="BX42" s="95">
        <f>BX38+BX39+BX40+BX41</f>
        <v>80160.12999999999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0</v>
      </c>
      <c r="BP45" s="89">
        <v>0</v>
      </c>
      <c r="BQ45" s="101">
        <v>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261022.70000000007</v>
      </c>
      <c r="BS49" s="89">
        <v>0</v>
      </c>
      <c r="BT49" s="101">
        <v>262390.58</v>
      </c>
      <c r="BU49" s="76"/>
      <c r="BV49" s="85">
        <f t="shared" ref="BV49:BX50" si="15">D49+G49+J49+M49+P49+S49+V49+Y49+AB49+AE49+AH49+AK49+AN49+AQ49+AT49+AW49+AZ49+BC49+BF49+BI49+BL49+BO49+BR49</f>
        <v>261022.70000000007</v>
      </c>
      <c r="BW49" s="77">
        <f t="shared" si="15"/>
        <v>0</v>
      </c>
      <c r="BX49" s="79">
        <f t="shared" si="15"/>
        <v>262390.58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12188.91</v>
      </c>
      <c r="BS50" s="89">
        <v>0</v>
      </c>
      <c r="BT50" s="101">
        <v>11379.96</v>
      </c>
      <c r="BU50" s="76"/>
      <c r="BV50" s="85">
        <f t="shared" si="15"/>
        <v>12188.91</v>
      </c>
      <c r="BW50" s="77">
        <f t="shared" si="15"/>
        <v>0</v>
      </c>
      <c r="BX50" s="79">
        <f t="shared" si="15"/>
        <v>11379.96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273211.61000000004</v>
      </c>
      <c r="BS51" s="78">
        <f>BS49+BS50</f>
        <v>0</v>
      </c>
      <c r="BT51" s="77">
        <f>BT49+BT50</f>
        <v>273770.54000000004</v>
      </c>
      <c r="BU51" s="85"/>
      <c r="BV51" s="85">
        <f>BV49+BV50</f>
        <v>273211.61000000004</v>
      </c>
      <c r="BW51" s="77">
        <f>BW49+BW50</f>
        <v>0</v>
      </c>
      <c r="BX51" s="95">
        <f>BX49+BX50</f>
        <v>273770.54000000004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718990.81</v>
      </c>
      <c r="E53" s="86">
        <f t="shared" si="18"/>
        <v>10584.75</v>
      </c>
      <c r="F53" s="86">
        <f t="shared" si="18"/>
        <v>625100.56000000017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62505.99</v>
      </c>
      <c r="K53" s="86">
        <f t="shared" si="18"/>
        <v>0</v>
      </c>
      <c r="L53" s="86">
        <f t="shared" si="18"/>
        <v>62849.719999999987</v>
      </c>
      <c r="M53" s="86">
        <f t="shared" si="18"/>
        <v>248082.88</v>
      </c>
      <c r="N53" s="86">
        <f t="shared" si="18"/>
        <v>75939.839999999997</v>
      </c>
      <c r="O53" s="86">
        <f t="shared" si="18"/>
        <v>286886.88</v>
      </c>
      <c r="P53" s="86">
        <f t="shared" si="18"/>
        <v>27722.03</v>
      </c>
      <c r="Q53" s="86">
        <f t="shared" si="18"/>
        <v>0</v>
      </c>
      <c r="R53" s="86">
        <f t="shared" si="18"/>
        <v>23276.42</v>
      </c>
      <c r="S53" s="86">
        <f t="shared" si="18"/>
        <v>18606.72</v>
      </c>
      <c r="T53" s="86">
        <f t="shared" si="18"/>
        <v>0</v>
      </c>
      <c r="U53" s="86">
        <f t="shared" si="18"/>
        <v>23309.88</v>
      </c>
      <c r="V53" s="86">
        <f t="shared" si="18"/>
        <v>79267.34</v>
      </c>
      <c r="W53" s="86">
        <f t="shared" si="18"/>
        <v>20000</v>
      </c>
      <c r="X53" s="86">
        <f t="shared" si="18"/>
        <v>75269.52</v>
      </c>
      <c r="Y53" s="86">
        <f t="shared" si="18"/>
        <v>0</v>
      </c>
      <c r="Z53" s="86">
        <f t="shared" si="18"/>
        <v>0</v>
      </c>
      <c r="AA53" s="86">
        <f t="shared" si="18"/>
        <v>2537.6</v>
      </c>
      <c r="AB53" s="86">
        <f t="shared" si="18"/>
        <v>520775.58999999997</v>
      </c>
      <c r="AC53" s="86">
        <f t="shared" si="18"/>
        <v>398230.56</v>
      </c>
      <c r="AD53" s="86">
        <f t="shared" si="18"/>
        <v>480784.4</v>
      </c>
      <c r="AE53" s="86">
        <f t="shared" si="18"/>
        <v>1105122.1299999999</v>
      </c>
      <c r="AF53" s="86">
        <f t="shared" si="18"/>
        <v>0</v>
      </c>
      <c r="AG53" s="86">
        <f t="shared" si="18"/>
        <v>841912.75999999989</v>
      </c>
      <c r="AH53" s="86">
        <f t="shared" si="18"/>
        <v>11015.130000000001</v>
      </c>
      <c r="AI53" s="86">
        <f t="shared" si="18"/>
        <v>0</v>
      </c>
      <c r="AJ53" s="86">
        <f t="shared" ref="AJ53:BT53" si="19">AJ20+AJ28+AJ35+AJ42+AJ46+AJ51</f>
        <v>14863.009999999998</v>
      </c>
      <c r="AK53" s="86">
        <f t="shared" si="19"/>
        <v>422359.37</v>
      </c>
      <c r="AL53" s="86">
        <f t="shared" si="19"/>
        <v>0</v>
      </c>
      <c r="AM53" s="86">
        <f t="shared" si="19"/>
        <v>324956.89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70427.98</v>
      </c>
      <c r="AR53" s="86">
        <f t="shared" si="19"/>
        <v>0</v>
      </c>
      <c r="AS53" s="86">
        <f t="shared" si="19"/>
        <v>149896.58000000002</v>
      </c>
      <c r="AT53" s="86">
        <f t="shared" si="19"/>
        <v>454.02</v>
      </c>
      <c r="AU53" s="86">
        <f t="shared" si="19"/>
        <v>0</v>
      </c>
      <c r="AV53" s="86">
        <f t="shared" si="19"/>
        <v>454.02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80160.12999999999</v>
      </c>
      <c r="BM53" s="86">
        <f t="shared" si="19"/>
        <v>0</v>
      </c>
      <c r="BN53" s="86">
        <f t="shared" si="19"/>
        <v>80160.12999999999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273211.61000000004</v>
      </c>
      <c r="BS53" s="86">
        <f t="shared" si="19"/>
        <v>0</v>
      </c>
      <c r="BT53" s="86">
        <f t="shared" si="19"/>
        <v>273770.54000000004</v>
      </c>
      <c r="BU53" s="86">
        <f>BU8</f>
        <v>0</v>
      </c>
      <c r="BV53" s="102">
        <f>BV8+BV20+BV28+BV35+BV42+BV46+BV51</f>
        <v>3638701.73</v>
      </c>
      <c r="BW53" s="87">
        <f>BW20+BW28+BW35+BW42+BW46+BW51</f>
        <v>504755.15</v>
      </c>
      <c r="BX53" s="87">
        <f>BX20+BX28+BX35+BX42+BX46+BX51</f>
        <v>3266028.91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IF((Spese_Rendiconto_2021!BV53+Spese_Rendiconto_2021!BW53-Entrate_Rendiconto_2021!D58)&lt;0,Entrate_Rendiconto_2021!D58-Spese_Rendiconto_2021!BV53-Spese_Rendiconto_2021!BW53,0)</f>
        <v>168850.16999999981</v>
      </c>
      <c r="BW54" s="93"/>
      <c r="BX54" s="94">
        <f>IF((Spese_Rendiconto_2021!BX53-Entrate_Rendiconto_2021!E58)&lt;0,Entrate_Rendiconto_2021!E58-Spese_Rendiconto_2021!BX53,0)</f>
        <v>838009.9299999997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 objects="1" scenarios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Entrate_Bilancio_Anno0</vt:lpstr>
      <vt:lpstr>Entrate_Bilancio_Anno1</vt:lpstr>
      <vt:lpstr>Entrate_Bilancio_Anno2</vt:lpstr>
      <vt:lpstr>Entrate_Rendiconto_2021</vt:lpstr>
      <vt:lpstr>Spese_Bilancio_Anno0</vt:lpstr>
      <vt:lpstr>Spese_Bilancio_Anno1</vt:lpstr>
      <vt:lpstr>Spese_Bilancio_Anno2</vt:lpstr>
      <vt:lpstr>Spese_Rendiconto_2021</vt:lpstr>
      <vt:lpstr>Entrate_Bilancio_Anno0!Area_stampa</vt:lpstr>
      <vt:lpstr>Entrate_Bilancio_Anno1!Area_stampa</vt:lpstr>
      <vt:lpstr>Entrate_Bilancio_Anno2!Area_stampa</vt:lpstr>
      <vt:lpstr>Entrate_Rendiconto_2021!Area_stampa</vt:lpstr>
      <vt:lpstr>Spese_Bilancio_Anno0!Area_stampa</vt:lpstr>
      <vt:lpstr>Spese_Bilancio_Anno1!Area_stampa</vt:lpstr>
      <vt:lpstr>Spese_Bilancio_Anno2!Area_stampa</vt:lpstr>
      <vt:lpstr>Spese_Rendiconto_2021!Area_stampa</vt:lpstr>
      <vt:lpstr>Spese_Bilancio_Anno0!Titoli_stampa</vt:lpstr>
      <vt:lpstr>Spese_Bilancio_Anno1!Titoli_stampa</vt:lpstr>
      <vt:lpstr>Spese_Bilancio_Anno2!Titoli_stampa</vt:lpstr>
      <vt:lpstr>Spese_Rendiconto_2021!Titoli_stampa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2025-05-31T14:46:10Z</dcterms:modified>
</cp:coreProperties>
</file>