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8279AC56-9A5A-4EAC-AD65-44059B19E50D}" xr6:coauthVersionLast="47" xr6:coauthVersionMax="47" xr10:uidLastSave="{00000000-0000-0000-0000-000000000000}"/>
  <bookViews>
    <workbookView xWindow="-120" yWindow="-120" windowWidth="29040" windowHeight="15840" xr2:uid="{50B96DF2-EE9B-4DB8-A986-891AC0790FAD}"/>
  </bookViews>
  <sheets>
    <sheet name="Entrate_Bilancio_2022" sheetId="1" r:id="rId1"/>
    <sheet name="Entrate_Bilancio_2023" sheetId="2" r:id="rId2"/>
    <sheet name="Entrate_Bilancio_2024" sheetId="3" r:id="rId3"/>
    <sheet name="Entrate_Rendiconto_Anno0" sheetId="4" state="hidden" r:id="rId4"/>
    <sheet name="Spese_Bilancio_2022" sheetId="5" r:id="rId5"/>
    <sheet name="Spese_Bilancio_2023" sheetId="6" r:id="rId6"/>
    <sheet name="Spese_Bilancio_2024" sheetId="7" r:id="rId7"/>
    <sheet name="Spese_Rendiconto_Anno0" sheetId="8" state="hidden" r:id="rId8"/>
  </sheets>
  <definedNames>
    <definedName name="_xlnm.Print_Area" localSheetId="0">Entrate_Bilancio_2022!$B$1:$E$58</definedName>
    <definedName name="_xlnm.Print_Area" localSheetId="1">Entrate_Bilancio_2023!$B$1:$E$58</definedName>
    <definedName name="_xlnm.Print_Area" localSheetId="2">Entrate_Bilancio_2024!$B$1:$E$58</definedName>
    <definedName name="_xlnm.Print_Area" localSheetId="3">Entrate_Rendiconto_Anno0!$B$1:$E$59</definedName>
    <definedName name="_xlnm.Print_Area" localSheetId="4">Spese_Bilancio_2022!$B$1:$BX$53</definedName>
    <definedName name="_xlnm.Print_Area" localSheetId="5">Spese_Bilancio_2023!$B$1:$BX$53</definedName>
    <definedName name="_xlnm.Print_Area" localSheetId="6">Spese_Bilancio_2024!$B$1:$BX$53</definedName>
    <definedName name="_xlnm.Print_Area" localSheetId="7">Spese_Rendiconto_Anno0!$B$1:$BX$54</definedName>
    <definedName name="_xlnm.Print_Titles" localSheetId="4">Spese_Bilancio_2022!$B:$C</definedName>
    <definedName name="_xlnm.Print_Titles" localSheetId="5">Spese_Bilancio_2023!$B:$C</definedName>
    <definedName name="_xlnm.Print_Titles" localSheetId="6">Spese_Bilancio_2024!$B:$C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E57" i="1"/>
  <c r="D58" i="1"/>
  <c r="E58" i="1"/>
  <c r="D16" i="2"/>
  <c r="E16" i="2"/>
  <c r="D23" i="2"/>
  <c r="E23" i="2"/>
  <c r="E57" i="2" s="1"/>
  <c r="E58" i="2" s="1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D57" i="3" s="1"/>
  <c r="D58" i="3" s="1"/>
  <c r="E23" i="3"/>
  <c r="E57" i="3" s="1"/>
  <c r="E58" i="3" s="1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E57" i="4" s="1"/>
  <c r="E58" i="4" s="1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BV8" i="5"/>
  <c r="BV10" i="5"/>
  <c r="BW10" i="5"/>
  <c r="BX10" i="5"/>
  <c r="BV11" i="5"/>
  <c r="BW11" i="5"/>
  <c r="BW20" i="5" s="1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D53" i="5" s="1"/>
  <c r="E20" i="5"/>
  <c r="F20" i="5"/>
  <c r="G20" i="5"/>
  <c r="H20" i="5"/>
  <c r="H53" i="5" s="1"/>
  <c r="I20" i="5"/>
  <c r="J20" i="5"/>
  <c r="K20" i="5"/>
  <c r="L20" i="5"/>
  <c r="L53" i="5" s="1"/>
  <c r="M20" i="5"/>
  <c r="N20" i="5"/>
  <c r="O20" i="5"/>
  <c r="P20" i="5"/>
  <c r="P53" i="5" s="1"/>
  <c r="Q20" i="5"/>
  <c r="R20" i="5"/>
  <c r="S20" i="5"/>
  <c r="T20" i="5"/>
  <c r="T53" i="5" s="1"/>
  <c r="U20" i="5"/>
  <c r="V20" i="5"/>
  <c r="W20" i="5"/>
  <c r="X20" i="5"/>
  <c r="X53" i="5" s="1"/>
  <c r="Y20" i="5"/>
  <c r="Z20" i="5"/>
  <c r="AA20" i="5"/>
  <c r="AB20" i="5"/>
  <c r="AB53" i="5" s="1"/>
  <c r="AC20" i="5"/>
  <c r="AD20" i="5"/>
  <c r="AE20" i="5"/>
  <c r="AF20" i="5"/>
  <c r="AF53" i="5" s="1"/>
  <c r="AG20" i="5"/>
  <c r="AH20" i="5"/>
  <c r="AI20" i="5"/>
  <c r="AJ20" i="5"/>
  <c r="AJ53" i="5" s="1"/>
  <c r="AK20" i="5"/>
  <c r="AL20" i="5"/>
  <c r="AM20" i="5"/>
  <c r="AN20" i="5"/>
  <c r="AN53" i="5" s="1"/>
  <c r="AO20" i="5"/>
  <c r="AP20" i="5"/>
  <c r="AQ20" i="5"/>
  <c r="AR20" i="5"/>
  <c r="AR53" i="5" s="1"/>
  <c r="AS20" i="5"/>
  <c r="AT20" i="5"/>
  <c r="AU20" i="5"/>
  <c r="AV20" i="5"/>
  <c r="AV53" i="5" s="1"/>
  <c r="AW20" i="5"/>
  <c r="AX20" i="5"/>
  <c r="AY20" i="5"/>
  <c r="AZ20" i="5"/>
  <c r="AZ53" i="5" s="1"/>
  <c r="BA20" i="5"/>
  <c r="BB20" i="5"/>
  <c r="BC20" i="5"/>
  <c r="BD20" i="5"/>
  <c r="BD53" i="5" s="1"/>
  <c r="BE20" i="5"/>
  <c r="BF20" i="5"/>
  <c r="BG20" i="5"/>
  <c r="BH20" i="5"/>
  <c r="BH53" i="5" s="1"/>
  <c r="BI20" i="5"/>
  <c r="BJ20" i="5"/>
  <c r="BK20" i="5"/>
  <c r="BL20" i="5"/>
  <c r="BL53" i="5" s="1"/>
  <c r="BM20" i="5"/>
  <c r="BN20" i="5"/>
  <c r="BO20" i="5"/>
  <c r="BP20" i="5"/>
  <c r="BP53" i="5" s="1"/>
  <c r="BQ20" i="5"/>
  <c r="BR20" i="5"/>
  <c r="BS20" i="5"/>
  <c r="BT20" i="5"/>
  <c r="BT53" i="5" s="1"/>
  <c r="BV23" i="5"/>
  <c r="BW23" i="5"/>
  <c r="BX23" i="5"/>
  <c r="BV24" i="5"/>
  <c r="BW24" i="5"/>
  <c r="BX24" i="5"/>
  <c r="BV25" i="5"/>
  <c r="BV28" i="5" s="1"/>
  <c r="BW25" i="5"/>
  <c r="BX25" i="5"/>
  <c r="BV26" i="5"/>
  <c r="BW26" i="5"/>
  <c r="BX26" i="5"/>
  <c r="BV27" i="5"/>
  <c r="BW27" i="5"/>
  <c r="BX27" i="5"/>
  <c r="D28" i="5"/>
  <c r="E28" i="5"/>
  <c r="F28" i="5"/>
  <c r="G28" i="5"/>
  <c r="G53" i="5" s="1"/>
  <c r="H28" i="5"/>
  <c r="I28" i="5"/>
  <c r="J28" i="5"/>
  <c r="K28" i="5"/>
  <c r="K53" i="5" s="1"/>
  <c r="L28" i="5"/>
  <c r="M28" i="5"/>
  <c r="N28" i="5"/>
  <c r="O28" i="5"/>
  <c r="O53" i="5" s="1"/>
  <c r="P28" i="5"/>
  <c r="Q28" i="5"/>
  <c r="R28" i="5"/>
  <c r="S28" i="5"/>
  <c r="S53" i="5" s="1"/>
  <c r="T28" i="5"/>
  <c r="U28" i="5"/>
  <c r="V28" i="5"/>
  <c r="W28" i="5"/>
  <c r="W53" i="5" s="1"/>
  <c r="X28" i="5"/>
  <c r="Y28" i="5"/>
  <c r="Z28" i="5"/>
  <c r="AA28" i="5"/>
  <c r="AA53" i="5" s="1"/>
  <c r="AB28" i="5"/>
  <c r="AC28" i="5"/>
  <c r="AD28" i="5"/>
  <c r="AE28" i="5"/>
  <c r="AE53" i="5" s="1"/>
  <c r="AF28" i="5"/>
  <c r="AG28" i="5"/>
  <c r="AH28" i="5"/>
  <c r="AI28" i="5"/>
  <c r="AI53" i="5" s="1"/>
  <c r="AJ28" i="5"/>
  <c r="AK28" i="5"/>
  <c r="AL28" i="5"/>
  <c r="AM28" i="5"/>
  <c r="AM53" i="5" s="1"/>
  <c r="AN28" i="5"/>
  <c r="AO28" i="5"/>
  <c r="AP28" i="5"/>
  <c r="AQ28" i="5"/>
  <c r="AQ53" i="5" s="1"/>
  <c r="AR28" i="5"/>
  <c r="AS28" i="5"/>
  <c r="AT28" i="5"/>
  <c r="AU28" i="5"/>
  <c r="AU53" i="5" s="1"/>
  <c r="AV28" i="5"/>
  <c r="AW28" i="5"/>
  <c r="AX28" i="5"/>
  <c r="AY28" i="5"/>
  <c r="AY53" i="5" s="1"/>
  <c r="AZ28" i="5"/>
  <c r="BA28" i="5"/>
  <c r="BB28" i="5"/>
  <c r="BC28" i="5"/>
  <c r="BC53" i="5" s="1"/>
  <c r="BD28" i="5"/>
  <c r="BE28" i="5"/>
  <c r="BF28" i="5"/>
  <c r="BG28" i="5"/>
  <c r="BG53" i="5" s="1"/>
  <c r="BH28" i="5"/>
  <c r="BI28" i="5"/>
  <c r="BJ28" i="5"/>
  <c r="BK28" i="5"/>
  <c r="BK53" i="5" s="1"/>
  <c r="BL28" i="5"/>
  <c r="BM28" i="5"/>
  <c r="BN28" i="5"/>
  <c r="BO28" i="5"/>
  <c r="BO53" i="5" s="1"/>
  <c r="BP28" i="5"/>
  <c r="BQ28" i="5"/>
  <c r="BR28" i="5"/>
  <c r="BS28" i="5"/>
  <c r="BS53" i="5" s="1"/>
  <c r="BT28" i="5"/>
  <c r="BV31" i="5"/>
  <c r="BW31" i="5"/>
  <c r="BW35" i="5" s="1"/>
  <c r="BX31" i="5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X35" i="5"/>
  <c r="BV38" i="5"/>
  <c r="BW38" i="5"/>
  <c r="BW42" i="5" s="1"/>
  <c r="BX38" i="5"/>
  <c r="BV39" i="5"/>
  <c r="BW39" i="5"/>
  <c r="BX39" i="5"/>
  <c r="BX42" i="5" s="1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V46" i="5"/>
  <c r="BW46" i="5"/>
  <c r="BX46" i="5"/>
  <c r="BV49" i="5"/>
  <c r="BV51" i="5" s="1"/>
  <c r="BW49" i="5"/>
  <c r="BX49" i="5"/>
  <c r="BX51" i="5" s="1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W51" i="5"/>
  <c r="F53" i="5"/>
  <c r="J53" i="5"/>
  <c r="N53" i="5"/>
  <c r="R53" i="5"/>
  <c r="V53" i="5"/>
  <c r="Z53" i="5"/>
  <c r="AD53" i="5"/>
  <c r="AH53" i="5"/>
  <c r="AL53" i="5"/>
  <c r="AP53" i="5"/>
  <c r="AT53" i="5"/>
  <c r="AX53" i="5"/>
  <c r="BB53" i="5"/>
  <c r="BF53" i="5"/>
  <c r="BJ53" i="5"/>
  <c r="BN53" i="5"/>
  <c r="BR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D53" i="6" s="1"/>
  <c r="E20" i="6"/>
  <c r="F20" i="6"/>
  <c r="G20" i="6"/>
  <c r="H20" i="6"/>
  <c r="H53" i="6" s="1"/>
  <c r="I20" i="6"/>
  <c r="J20" i="6"/>
  <c r="J53" i="6" s="1"/>
  <c r="K20" i="6"/>
  <c r="L20" i="6"/>
  <c r="L53" i="6" s="1"/>
  <c r="M20" i="6"/>
  <c r="N20" i="6"/>
  <c r="O20" i="6"/>
  <c r="P20" i="6"/>
  <c r="Q20" i="6"/>
  <c r="R20" i="6"/>
  <c r="R53" i="6" s="1"/>
  <c r="S20" i="6"/>
  <c r="T20" i="6"/>
  <c r="T53" i="6" s="1"/>
  <c r="U20" i="6"/>
  <c r="V20" i="6"/>
  <c r="V53" i="6" s="1"/>
  <c r="W20" i="6"/>
  <c r="X20" i="6"/>
  <c r="Y20" i="6"/>
  <c r="Z20" i="6"/>
  <c r="Z53" i="6" s="1"/>
  <c r="AA20" i="6"/>
  <c r="AB20" i="6"/>
  <c r="AB53" i="6" s="1"/>
  <c r="AC20" i="6"/>
  <c r="AD20" i="6"/>
  <c r="AE20" i="6"/>
  <c r="AF20" i="6"/>
  <c r="AG20" i="6"/>
  <c r="AH20" i="6"/>
  <c r="AH53" i="6" s="1"/>
  <c r="AI20" i="6"/>
  <c r="AJ20" i="6"/>
  <c r="AJ53" i="6" s="1"/>
  <c r="AK20" i="6"/>
  <c r="AL20" i="6"/>
  <c r="AL53" i="6" s="1"/>
  <c r="AM20" i="6"/>
  <c r="AN20" i="6"/>
  <c r="AO20" i="6"/>
  <c r="AP20" i="6"/>
  <c r="AP53" i="6" s="1"/>
  <c r="AQ20" i="6"/>
  <c r="AR20" i="6"/>
  <c r="AR53" i="6" s="1"/>
  <c r="AS20" i="6"/>
  <c r="AT20" i="6"/>
  <c r="AU20" i="6"/>
  <c r="AV20" i="6"/>
  <c r="AW20" i="6"/>
  <c r="AX20" i="6"/>
  <c r="AX53" i="6" s="1"/>
  <c r="AY20" i="6"/>
  <c r="AZ20" i="6"/>
  <c r="AZ53" i="6" s="1"/>
  <c r="BA20" i="6"/>
  <c r="BB20" i="6"/>
  <c r="BB53" i="6" s="1"/>
  <c r="BC20" i="6"/>
  <c r="BD20" i="6"/>
  <c r="BE20" i="6"/>
  <c r="BF20" i="6"/>
  <c r="BF53" i="6" s="1"/>
  <c r="BG20" i="6"/>
  <c r="BH20" i="6"/>
  <c r="BH53" i="6" s="1"/>
  <c r="BI20" i="6"/>
  <c r="BJ20" i="6"/>
  <c r="BK20" i="6"/>
  <c r="BL20" i="6"/>
  <c r="BM20" i="6"/>
  <c r="BN20" i="6"/>
  <c r="BN53" i="6" s="1"/>
  <c r="BO20" i="6"/>
  <c r="BP20" i="6"/>
  <c r="BP53" i="6" s="1"/>
  <c r="BQ20" i="6"/>
  <c r="BR20" i="6"/>
  <c r="BR53" i="6" s="1"/>
  <c r="BS20" i="6"/>
  <c r="BT20" i="6"/>
  <c r="BV23" i="6"/>
  <c r="BW23" i="6"/>
  <c r="BX23" i="6"/>
  <c r="BV24" i="6"/>
  <c r="BW24" i="6"/>
  <c r="BW28" i="6" s="1"/>
  <c r="BX24" i="6"/>
  <c r="BV25" i="6"/>
  <c r="BW25" i="6"/>
  <c r="BX25" i="6"/>
  <c r="BV26" i="6"/>
  <c r="BW26" i="6"/>
  <c r="BX26" i="6"/>
  <c r="BV27" i="6"/>
  <c r="BW27" i="6"/>
  <c r="BX27" i="6"/>
  <c r="D28" i="6"/>
  <c r="E28" i="6"/>
  <c r="E53" i="6" s="1"/>
  <c r="F28" i="6"/>
  <c r="G28" i="6"/>
  <c r="H28" i="6"/>
  <c r="I28" i="6"/>
  <c r="I53" i="6" s="1"/>
  <c r="J28" i="6"/>
  <c r="K28" i="6"/>
  <c r="L28" i="6"/>
  <c r="M28" i="6"/>
  <c r="M53" i="6" s="1"/>
  <c r="N28" i="6"/>
  <c r="O28" i="6"/>
  <c r="P28" i="6"/>
  <c r="Q28" i="6"/>
  <c r="Q53" i="6" s="1"/>
  <c r="R28" i="6"/>
  <c r="S28" i="6"/>
  <c r="T28" i="6"/>
  <c r="U28" i="6"/>
  <c r="U53" i="6" s="1"/>
  <c r="V28" i="6"/>
  <c r="W28" i="6"/>
  <c r="X28" i="6"/>
  <c r="Y28" i="6"/>
  <c r="Y53" i="6" s="1"/>
  <c r="Z28" i="6"/>
  <c r="AA28" i="6"/>
  <c r="AB28" i="6"/>
  <c r="AC28" i="6"/>
  <c r="AC53" i="6" s="1"/>
  <c r="AD28" i="6"/>
  <c r="AE28" i="6"/>
  <c r="AF28" i="6"/>
  <c r="AG28" i="6"/>
  <c r="AG53" i="6" s="1"/>
  <c r="AH28" i="6"/>
  <c r="AI28" i="6"/>
  <c r="AJ28" i="6"/>
  <c r="AK28" i="6"/>
  <c r="AK53" i="6" s="1"/>
  <c r="AL28" i="6"/>
  <c r="AM28" i="6"/>
  <c r="AN28" i="6"/>
  <c r="AO28" i="6"/>
  <c r="AO53" i="6" s="1"/>
  <c r="AP28" i="6"/>
  <c r="AQ28" i="6"/>
  <c r="AR28" i="6"/>
  <c r="AS28" i="6"/>
  <c r="AS53" i="6" s="1"/>
  <c r="AT28" i="6"/>
  <c r="AU28" i="6"/>
  <c r="AV28" i="6"/>
  <c r="AW28" i="6"/>
  <c r="AW53" i="6" s="1"/>
  <c r="AX28" i="6"/>
  <c r="AY28" i="6"/>
  <c r="AZ28" i="6"/>
  <c r="BA28" i="6"/>
  <c r="BA53" i="6" s="1"/>
  <c r="BB28" i="6"/>
  <c r="BC28" i="6"/>
  <c r="BD28" i="6"/>
  <c r="BE28" i="6"/>
  <c r="BE53" i="6" s="1"/>
  <c r="BF28" i="6"/>
  <c r="BG28" i="6"/>
  <c r="BH28" i="6"/>
  <c r="BI28" i="6"/>
  <c r="BI53" i="6" s="1"/>
  <c r="BJ28" i="6"/>
  <c r="BK28" i="6"/>
  <c r="BL28" i="6"/>
  <c r="BM28" i="6"/>
  <c r="BM53" i="6" s="1"/>
  <c r="BN28" i="6"/>
  <c r="BO28" i="6"/>
  <c r="BP28" i="6"/>
  <c r="BQ28" i="6"/>
  <c r="BQ53" i="6" s="1"/>
  <c r="BR28" i="6"/>
  <c r="BS28" i="6"/>
  <c r="BT28" i="6"/>
  <c r="BV28" i="6"/>
  <c r="BV31" i="6"/>
  <c r="BW31" i="6"/>
  <c r="BX31" i="6"/>
  <c r="BV32" i="6"/>
  <c r="BV35" i="6" s="1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X35" i="6"/>
  <c r="BV38" i="6"/>
  <c r="BW38" i="6"/>
  <c r="BX38" i="6"/>
  <c r="BV39" i="6"/>
  <c r="BV42" i="6" s="1"/>
  <c r="BW39" i="6"/>
  <c r="BX39" i="6"/>
  <c r="BX42" i="6" s="1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X49" i="6"/>
  <c r="BX51" i="6" s="1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W51" i="6"/>
  <c r="F53" i="6"/>
  <c r="N53" i="6"/>
  <c r="P53" i="6"/>
  <c r="X53" i="6"/>
  <c r="AD53" i="6"/>
  <c r="AF53" i="6"/>
  <c r="AN53" i="6"/>
  <c r="AT53" i="6"/>
  <c r="AV53" i="6"/>
  <c r="BD53" i="6"/>
  <c r="BJ53" i="6"/>
  <c r="BL53" i="6"/>
  <c r="BT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D53" i="7" s="1"/>
  <c r="E20" i="7"/>
  <c r="F20" i="7"/>
  <c r="G20" i="7"/>
  <c r="H20" i="7"/>
  <c r="H53" i="7" s="1"/>
  <c r="I20" i="7"/>
  <c r="J20" i="7"/>
  <c r="K20" i="7"/>
  <c r="L20" i="7"/>
  <c r="L53" i="7" s="1"/>
  <c r="M20" i="7"/>
  <c r="N20" i="7"/>
  <c r="O20" i="7"/>
  <c r="P20" i="7"/>
  <c r="P53" i="7" s="1"/>
  <c r="Q20" i="7"/>
  <c r="R20" i="7"/>
  <c r="S20" i="7"/>
  <c r="T20" i="7"/>
  <c r="T53" i="7" s="1"/>
  <c r="U20" i="7"/>
  <c r="V20" i="7"/>
  <c r="W20" i="7"/>
  <c r="X20" i="7"/>
  <c r="X53" i="7" s="1"/>
  <c r="Y20" i="7"/>
  <c r="Z20" i="7"/>
  <c r="AA20" i="7"/>
  <c r="AB20" i="7"/>
  <c r="AB53" i="7" s="1"/>
  <c r="AC20" i="7"/>
  <c r="AD20" i="7"/>
  <c r="AE20" i="7"/>
  <c r="AF20" i="7"/>
  <c r="AF53" i="7" s="1"/>
  <c r="AG20" i="7"/>
  <c r="AH20" i="7"/>
  <c r="AI20" i="7"/>
  <c r="AJ20" i="7"/>
  <c r="AJ53" i="7" s="1"/>
  <c r="AK20" i="7"/>
  <c r="AL20" i="7"/>
  <c r="AM20" i="7"/>
  <c r="AN20" i="7"/>
  <c r="AN53" i="7" s="1"/>
  <c r="AO20" i="7"/>
  <c r="AP20" i="7"/>
  <c r="AQ20" i="7"/>
  <c r="AR20" i="7"/>
  <c r="AR53" i="7" s="1"/>
  <c r="AS20" i="7"/>
  <c r="AT20" i="7"/>
  <c r="AU20" i="7"/>
  <c r="AV20" i="7"/>
  <c r="AV53" i="7" s="1"/>
  <c r="AW20" i="7"/>
  <c r="AX20" i="7"/>
  <c r="AY20" i="7"/>
  <c r="AZ20" i="7"/>
  <c r="AZ53" i="7" s="1"/>
  <c r="BA20" i="7"/>
  <c r="BB20" i="7"/>
  <c r="BC20" i="7"/>
  <c r="BD20" i="7"/>
  <c r="BD53" i="7" s="1"/>
  <c r="BE20" i="7"/>
  <c r="BF20" i="7"/>
  <c r="BG20" i="7"/>
  <c r="BH20" i="7"/>
  <c r="BH53" i="7" s="1"/>
  <c r="BI20" i="7"/>
  <c r="BJ20" i="7"/>
  <c r="BK20" i="7"/>
  <c r="BL20" i="7"/>
  <c r="BL53" i="7" s="1"/>
  <c r="BM20" i="7"/>
  <c r="BN20" i="7"/>
  <c r="BO20" i="7"/>
  <c r="BP20" i="7"/>
  <c r="BP53" i="7" s="1"/>
  <c r="BQ20" i="7"/>
  <c r="BR20" i="7"/>
  <c r="BS20" i="7"/>
  <c r="BT20" i="7"/>
  <c r="BT53" i="7" s="1"/>
  <c r="BV23" i="7"/>
  <c r="BW23" i="7"/>
  <c r="BX23" i="7"/>
  <c r="BV24" i="7"/>
  <c r="BW24" i="7"/>
  <c r="BX24" i="7"/>
  <c r="BV25" i="7"/>
  <c r="BV28" i="7" s="1"/>
  <c r="BW25" i="7"/>
  <c r="BX25" i="7"/>
  <c r="BV26" i="7"/>
  <c r="BW26" i="7"/>
  <c r="BX26" i="7"/>
  <c r="BV27" i="7"/>
  <c r="BW27" i="7"/>
  <c r="BX27" i="7"/>
  <c r="D28" i="7"/>
  <c r="E28" i="7"/>
  <c r="F28" i="7"/>
  <c r="G28" i="7"/>
  <c r="G53" i="7" s="1"/>
  <c r="H28" i="7"/>
  <c r="I28" i="7"/>
  <c r="J28" i="7"/>
  <c r="K28" i="7"/>
  <c r="K53" i="7" s="1"/>
  <c r="L28" i="7"/>
  <c r="M28" i="7"/>
  <c r="N28" i="7"/>
  <c r="O28" i="7"/>
  <c r="O53" i="7" s="1"/>
  <c r="P28" i="7"/>
  <c r="Q28" i="7"/>
  <c r="R28" i="7"/>
  <c r="S28" i="7"/>
  <c r="S53" i="7" s="1"/>
  <c r="T28" i="7"/>
  <c r="U28" i="7"/>
  <c r="V28" i="7"/>
  <c r="W28" i="7"/>
  <c r="W53" i="7" s="1"/>
  <c r="X28" i="7"/>
  <c r="Y28" i="7"/>
  <c r="Z28" i="7"/>
  <c r="AA28" i="7"/>
  <c r="AA53" i="7" s="1"/>
  <c r="AB28" i="7"/>
  <c r="AC28" i="7"/>
  <c r="AD28" i="7"/>
  <c r="AE28" i="7"/>
  <c r="AE53" i="7" s="1"/>
  <c r="AF28" i="7"/>
  <c r="AG28" i="7"/>
  <c r="AH28" i="7"/>
  <c r="AI28" i="7"/>
  <c r="AI53" i="7" s="1"/>
  <c r="AJ28" i="7"/>
  <c r="AK28" i="7"/>
  <c r="AL28" i="7"/>
  <c r="AM28" i="7"/>
  <c r="AM53" i="7" s="1"/>
  <c r="AN28" i="7"/>
  <c r="AO28" i="7"/>
  <c r="AP28" i="7"/>
  <c r="AQ28" i="7"/>
  <c r="AQ53" i="7" s="1"/>
  <c r="AR28" i="7"/>
  <c r="AS28" i="7"/>
  <c r="AT28" i="7"/>
  <c r="AU28" i="7"/>
  <c r="AU53" i="7" s="1"/>
  <c r="AV28" i="7"/>
  <c r="AW28" i="7"/>
  <c r="AX28" i="7"/>
  <c r="AY28" i="7"/>
  <c r="AY53" i="7" s="1"/>
  <c r="AZ28" i="7"/>
  <c r="BA28" i="7"/>
  <c r="BB28" i="7"/>
  <c r="BC28" i="7"/>
  <c r="BC53" i="7" s="1"/>
  <c r="BD28" i="7"/>
  <c r="BE28" i="7"/>
  <c r="BF28" i="7"/>
  <c r="BG28" i="7"/>
  <c r="BG53" i="7" s="1"/>
  <c r="BH28" i="7"/>
  <c r="BI28" i="7"/>
  <c r="BJ28" i="7"/>
  <c r="BK28" i="7"/>
  <c r="BK53" i="7" s="1"/>
  <c r="BL28" i="7"/>
  <c r="BM28" i="7"/>
  <c r="BN28" i="7"/>
  <c r="BO28" i="7"/>
  <c r="BO53" i="7" s="1"/>
  <c r="BP28" i="7"/>
  <c r="BQ28" i="7"/>
  <c r="BR28" i="7"/>
  <c r="BS28" i="7"/>
  <c r="BS53" i="7" s="1"/>
  <c r="BT28" i="7"/>
  <c r="BV31" i="7"/>
  <c r="BW31" i="7"/>
  <c r="BW35" i="7" s="1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5" i="7"/>
  <c r="BX35" i="7"/>
  <c r="BV38" i="7"/>
  <c r="BW38" i="7"/>
  <c r="BW42" i="7" s="1"/>
  <c r="BX38" i="7"/>
  <c r="BV39" i="7"/>
  <c r="BW39" i="7"/>
  <c r="BX39" i="7"/>
  <c r="BX42" i="7" s="1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V51" i="7" s="1"/>
  <c r="BW49" i="7"/>
  <c r="BX49" i="7"/>
  <c r="BX51" i="7" s="1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W51" i="7"/>
  <c r="F53" i="7"/>
  <c r="J53" i="7"/>
  <c r="N53" i="7"/>
  <c r="R53" i="7"/>
  <c r="V53" i="7"/>
  <c r="Z53" i="7"/>
  <c r="AD53" i="7"/>
  <c r="AH53" i="7"/>
  <c r="AL53" i="7"/>
  <c r="AP53" i="7"/>
  <c r="AT53" i="7"/>
  <c r="AX53" i="7"/>
  <c r="BB53" i="7"/>
  <c r="BF53" i="7"/>
  <c r="BJ53" i="7"/>
  <c r="BN53" i="7"/>
  <c r="BR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D53" i="8" s="1"/>
  <c r="E20" i="8"/>
  <c r="F20" i="8"/>
  <c r="F53" i="8" s="1"/>
  <c r="G20" i="8"/>
  <c r="H20" i="8"/>
  <c r="H53" i="8" s="1"/>
  <c r="I20" i="8"/>
  <c r="J20" i="8"/>
  <c r="J53" i="8" s="1"/>
  <c r="K20" i="8"/>
  <c r="L20" i="8"/>
  <c r="L53" i="8" s="1"/>
  <c r="M20" i="8"/>
  <c r="N20" i="8"/>
  <c r="O20" i="8"/>
  <c r="P20" i="8"/>
  <c r="P53" i="8" s="1"/>
  <c r="Q20" i="8"/>
  <c r="R20" i="8"/>
  <c r="R53" i="8" s="1"/>
  <c r="S20" i="8"/>
  <c r="T20" i="8"/>
  <c r="T53" i="8" s="1"/>
  <c r="U20" i="8"/>
  <c r="V20" i="8"/>
  <c r="W20" i="8"/>
  <c r="X20" i="8"/>
  <c r="X53" i="8" s="1"/>
  <c r="Y20" i="8"/>
  <c r="Z20" i="8"/>
  <c r="Z53" i="8" s="1"/>
  <c r="AA20" i="8"/>
  <c r="AB20" i="8"/>
  <c r="AB53" i="8" s="1"/>
  <c r="AC20" i="8"/>
  <c r="AD20" i="8"/>
  <c r="AD53" i="8" s="1"/>
  <c r="AE20" i="8"/>
  <c r="AF20" i="8"/>
  <c r="AF53" i="8" s="1"/>
  <c r="AG20" i="8"/>
  <c r="AH20" i="8"/>
  <c r="AH53" i="8" s="1"/>
  <c r="AI20" i="8"/>
  <c r="AJ20" i="8"/>
  <c r="AJ53" i="8" s="1"/>
  <c r="AK20" i="8"/>
  <c r="AL20" i="8"/>
  <c r="AL53" i="8" s="1"/>
  <c r="AM20" i="8"/>
  <c r="AN20" i="8"/>
  <c r="AN53" i="8" s="1"/>
  <c r="AO20" i="8"/>
  <c r="AP20" i="8"/>
  <c r="AP53" i="8" s="1"/>
  <c r="AQ20" i="8"/>
  <c r="AR20" i="8"/>
  <c r="AR53" i="8" s="1"/>
  <c r="AS20" i="8"/>
  <c r="AT20" i="8"/>
  <c r="AU20" i="8"/>
  <c r="AV20" i="8"/>
  <c r="AV53" i="8" s="1"/>
  <c r="AW20" i="8"/>
  <c r="AX20" i="8"/>
  <c r="AX53" i="8" s="1"/>
  <c r="AY20" i="8"/>
  <c r="AZ20" i="8"/>
  <c r="BA20" i="8"/>
  <c r="BB20" i="8"/>
  <c r="BB53" i="8" s="1"/>
  <c r="BC20" i="8"/>
  <c r="BD20" i="8"/>
  <c r="BD53" i="8" s="1"/>
  <c r="BE20" i="8"/>
  <c r="BF20" i="8"/>
  <c r="BF53" i="8" s="1"/>
  <c r="BG20" i="8"/>
  <c r="BH20" i="8"/>
  <c r="BI20" i="8"/>
  <c r="BJ20" i="8"/>
  <c r="BK20" i="8"/>
  <c r="BL20" i="8"/>
  <c r="BL53" i="8" s="1"/>
  <c r="BM20" i="8"/>
  <c r="BN20" i="8"/>
  <c r="BN53" i="8" s="1"/>
  <c r="BO20" i="8"/>
  <c r="BP20" i="8"/>
  <c r="BQ20" i="8"/>
  <c r="BR20" i="8"/>
  <c r="BR53" i="8" s="1"/>
  <c r="BS20" i="8"/>
  <c r="BT20" i="8"/>
  <c r="BT53" i="8" s="1"/>
  <c r="BV23" i="8"/>
  <c r="BW23" i="8"/>
  <c r="BX23" i="8"/>
  <c r="BV24" i="8"/>
  <c r="BW24" i="8"/>
  <c r="BW28" i="8" s="1"/>
  <c r="BX24" i="8"/>
  <c r="BV25" i="8"/>
  <c r="BW25" i="8"/>
  <c r="BX25" i="8"/>
  <c r="BV26" i="8"/>
  <c r="BW26" i="8"/>
  <c r="BX26" i="8"/>
  <c r="BV27" i="8"/>
  <c r="BW27" i="8"/>
  <c r="BX27" i="8"/>
  <c r="D28" i="8"/>
  <c r="E28" i="8"/>
  <c r="E53" i="8" s="1"/>
  <c r="F28" i="8"/>
  <c r="G28" i="8"/>
  <c r="H28" i="8"/>
  <c r="I28" i="8"/>
  <c r="I53" i="8" s="1"/>
  <c r="J28" i="8"/>
  <c r="K28" i="8"/>
  <c r="L28" i="8"/>
  <c r="M28" i="8"/>
  <c r="M53" i="8" s="1"/>
  <c r="N28" i="8"/>
  <c r="O28" i="8"/>
  <c r="P28" i="8"/>
  <c r="Q28" i="8"/>
  <c r="Q53" i="8" s="1"/>
  <c r="R28" i="8"/>
  <c r="S28" i="8"/>
  <c r="T28" i="8"/>
  <c r="U28" i="8"/>
  <c r="U53" i="8" s="1"/>
  <c r="V28" i="8"/>
  <c r="W28" i="8"/>
  <c r="X28" i="8"/>
  <c r="Y28" i="8"/>
  <c r="Y53" i="8" s="1"/>
  <c r="Z28" i="8"/>
  <c r="AA28" i="8"/>
  <c r="AB28" i="8"/>
  <c r="AC28" i="8"/>
  <c r="AC53" i="8" s="1"/>
  <c r="AD28" i="8"/>
  <c r="AE28" i="8"/>
  <c r="AF28" i="8"/>
  <c r="AG28" i="8"/>
  <c r="AG53" i="8" s="1"/>
  <c r="AH28" i="8"/>
  <c r="AI28" i="8"/>
  <c r="AJ28" i="8"/>
  <c r="AK28" i="8"/>
  <c r="AK53" i="8" s="1"/>
  <c r="AL28" i="8"/>
  <c r="AM28" i="8"/>
  <c r="AN28" i="8"/>
  <c r="AO28" i="8"/>
  <c r="AO53" i="8" s="1"/>
  <c r="AP28" i="8"/>
  <c r="AQ28" i="8"/>
  <c r="AR28" i="8"/>
  <c r="AS28" i="8"/>
  <c r="AS53" i="8" s="1"/>
  <c r="AT28" i="8"/>
  <c r="AU28" i="8"/>
  <c r="AV28" i="8"/>
  <c r="AW28" i="8"/>
  <c r="AW53" i="8" s="1"/>
  <c r="AX28" i="8"/>
  <c r="AY28" i="8"/>
  <c r="AZ28" i="8"/>
  <c r="BA28" i="8"/>
  <c r="BA53" i="8" s="1"/>
  <c r="BB28" i="8"/>
  <c r="BC28" i="8"/>
  <c r="BD28" i="8"/>
  <c r="BE28" i="8"/>
  <c r="BE53" i="8" s="1"/>
  <c r="BF28" i="8"/>
  <c r="BG28" i="8"/>
  <c r="BH28" i="8"/>
  <c r="BI28" i="8"/>
  <c r="BI53" i="8" s="1"/>
  <c r="BJ28" i="8"/>
  <c r="BK28" i="8"/>
  <c r="BL28" i="8"/>
  <c r="BM28" i="8"/>
  <c r="BM53" i="8" s="1"/>
  <c r="BN28" i="8"/>
  <c r="BO28" i="8"/>
  <c r="BP28" i="8"/>
  <c r="BQ28" i="8"/>
  <c r="BQ53" i="8" s="1"/>
  <c r="BR28" i="8"/>
  <c r="BS28" i="8"/>
  <c r="BT28" i="8"/>
  <c r="BV28" i="8"/>
  <c r="BV31" i="8"/>
  <c r="BW31" i="8"/>
  <c r="BX31" i="8"/>
  <c r="BV32" i="8"/>
  <c r="BV35" i="8" s="1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X35" i="8"/>
  <c r="BV38" i="8"/>
  <c r="BW38" i="8"/>
  <c r="BX38" i="8"/>
  <c r="BV39" i="8"/>
  <c r="BV42" i="8" s="1"/>
  <c r="BW39" i="8"/>
  <c r="BX39" i="8"/>
  <c r="BX42" i="8" s="1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X51" i="8" s="1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W51" i="8"/>
  <c r="N53" i="8"/>
  <c r="V53" i="8"/>
  <c r="AT53" i="8"/>
  <c r="AZ53" i="8"/>
  <c r="BH53" i="8"/>
  <c r="BJ53" i="8"/>
  <c r="BP53" i="8"/>
  <c r="BU53" i="8"/>
  <c r="BX28" i="7" l="1"/>
  <c r="BX28" i="5"/>
  <c r="BW20" i="7"/>
  <c r="BW53" i="7" s="1"/>
  <c r="BX28" i="8"/>
  <c r="BX28" i="6"/>
  <c r="BW20" i="8"/>
  <c r="BW53" i="8" s="1"/>
  <c r="BV20" i="8"/>
  <c r="BV53" i="8" s="1"/>
  <c r="BX20" i="7"/>
  <c r="BX53" i="7" s="1"/>
  <c r="BW20" i="6"/>
  <c r="BV20" i="6"/>
  <c r="BV53" i="6" s="1"/>
  <c r="BX20" i="5"/>
  <c r="BX53" i="5" s="1"/>
  <c r="BO53" i="8"/>
  <c r="BC53" i="8"/>
  <c r="AQ53" i="8"/>
  <c r="AI53" i="8"/>
  <c r="AA53" i="8"/>
  <c r="O53" i="8"/>
  <c r="G53" i="8"/>
  <c r="BX20" i="8"/>
  <c r="BX53" i="8" s="1"/>
  <c r="BX54" i="8" s="1"/>
  <c r="BQ53" i="7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W28" i="7"/>
  <c r="BV20" i="7"/>
  <c r="BV53" i="7" s="1"/>
  <c r="BW42" i="6"/>
  <c r="BS53" i="6"/>
  <c r="BO53" i="6"/>
  <c r="BK53" i="6"/>
  <c r="BG53" i="6"/>
  <c r="BC53" i="6"/>
  <c r="AY53" i="6"/>
  <c r="AU53" i="6"/>
  <c r="AQ53" i="6"/>
  <c r="AM53" i="6"/>
  <c r="AI53" i="6"/>
  <c r="AE53" i="6"/>
  <c r="AA53" i="6"/>
  <c r="W53" i="6"/>
  <c r="S53" i="6"/>
  <c r="O53" i="6"/>
  <c r="K53" i="6"/>
  <c r="G53" i="6"/>
  <c r="BX20" i="6"/>
  <c r="BX53" i="6" s="1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BW28" i="5"/>
  <c r="BW53" i="5" s="1"/>
  <c r="BV20" i="5"/>
  <c r="BV53" i="5" s="1"/>
  <c r="BW42" i="8"/>
  <c r="BS53" i="8"/>
  <c r="BK53" i="8"/>
  <c r="BG53" i="8"/>
  <c r="AY53" i="8"/>
  <c r="AU53" i="8"/>
  <c r="AM53" i="8"/>
  <c r="AE53" i="8"/>
  <c r="W53" i="8"/>
  <c r="S53" i="8"/>
  <c r="K53" i="8"/>
  <c r="D57" i="2"/>
  <c r="D58" i="2" s="1"/>
  <c r="BW35" i="8"/>
  <c r="BW35" i="6"/>
  <c r="BW53" i="6" l="1"/>
  <c r="BV54" i="8"/>
  <c r="D59" i="4"/>
</calcChain>
</file>

<file path=xl/sharedStrings.xml><?xml version="1.0" encoding="utf-8"?>
<sst xmlns="http://schemas.openxmlformats.org/spreadsheetml/2006/main" count="870" uniqueCount="151">
  <si>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</si>
  <si>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</si>
  <si>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</si>
  <si>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</si>
  <si>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</si>
  <si>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</si>
  <si>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</si>
  <si>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</si>
  <si>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</si>
  <si>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</si>
  <si>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</si>
  <si>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</si>
  <si>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</si>
  <si>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</si>
  <si>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</si>
  <si>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</si>
  <si>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</si>
  <si>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</si>
  <si>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</si>
  <si>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</si>
  <si>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</si>
  <si>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</si>
  <si>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</si>
  <si>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</si>
  <si>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</si>
  <si>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</si>
  <si>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</si>
  <si>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</si>
  <si>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</si>
  <si>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</si>
  <si>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</si>
  <si>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</si>
  <si>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</si>
  <si>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</si>
  <si>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</si>
  <si>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</si>
  <si>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</si>
  <si>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</si>
  <si>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</si>
  <si>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</si>
  <si>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</si>
  <si>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</si>
  <si>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</si>
  <si>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</si>
  <si>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</si>
  <si>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</si>
  <si>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</si>
  <si>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</si>
  <si>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</si>
  <si>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</si>
  <si>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</si>
  <si>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</si>
  <si>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</si>
  <si>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</si>
  <si>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</si>
  <si>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</si>
  <si>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</si>
  <si>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</si>
  <si>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</si>
  <si>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</si>
  <si>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</si>
  <si>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</si>
  <si>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</si>
  <si>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</si>
  <si>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</si>
  <si>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</si>
  <si>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</si>
  <si>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</si>
  <si>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</si>
  <si>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</si>
  <si>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</si>
  <si>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</si>
  <si>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</si>
  <si>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</si>
  <si>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</si>
  <si>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</si>
  <si>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</si>
  <si>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</si>
  <si>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</si>
  <si>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</si>
  <si>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</si>
  <si>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</si>
  <si>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</si>
  <si>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</si>
  <si>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</si>
  <si>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</si>
  <si>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</si>
  <si>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</si>
  <si>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</si>
  <si>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</si>
  <si>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</si>
  <si>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</si>
  <si>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</si>
  <si>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</si>
  <si>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</si>
  <si>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</si>
  <si>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</si>
  <si>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</si>
  <si>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</si>
  <si>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</si>
  <si>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</si>
  <si>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</si>
  <si>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</si>
  <si>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</si>
  <si>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</si>
  <si>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</si>
  <si>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</si>
  <si>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</si>
  <si>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</si>
  <si>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</si>
  <si>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</si>
  <si>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</si>
  <si>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</si>
  <si>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</si>
  <si>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</si>
  <si>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</si>
  <si>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</si>
  <si>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</si>
  <si>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</si>
  <si>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</si>
  <si>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</si>
  <si>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</si>
  <si>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</si>
  <si>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</si>
  <si>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</si>
  <si>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</si>
  <si>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</si>
  <si>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</si>
  <si>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</si>
  <si>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</si>
  <si>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</si>
  <si>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</si>
  <si>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</si>
  <si>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</si>
  <si>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</si>
  <si>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</si>
  <si>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</si>
  <si>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</si>
  <si>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</si>
  <si>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</si>
  <si>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</si>
  <si>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</si>
  <si>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2024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</si>
  <si>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</si>
  <si>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</si>
  <si>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</si>
  <si>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</si>
  <si>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</si>
  <si>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</si>
  <si>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2022</t>
  </si>
  <si>
    <t>Dati previsionali 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</si>
</sst>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96571-C061-410E-B01A-ADA2B1F2A332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>
        <v>838009.93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1052092</v>
      </c>
      <c r="E10" s="45">
        <v>1206064.92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>
        <v>173487.09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1184092</v>
      </c>
      <c r="E16" s="51">
        <f>E10+E11+E12+E13+E14+E15</f>
        <v>1379552.01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84426.55</v>
      </c>
      <c r="E18" s="45">
        <v>184809.27999999997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84426.55</v>
      </c>
      <c r="E23" s="51">
        <f>E18+E19+E20+E21+E22</f>
        <v>184809.27999999997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356535</v>
      </c>
      <c r="E25" s="45">
        <v>370501.5</v>
      </c>
    </row>
    <row r="26" spans="2:5" x14ac:dyDescent="0.25">
      <c r="B26" s="13">
        <v>30200</v>
      </c>
      <c r="C26" s="54" t="s">
        <v>28</v>
      </c>
      <c r="D26" s="39">
        <v>65000</v>
      </c>
      <c r="E26" s="45">
        <v>80000.37</v>
      </c>
    </row>
    <row r="27" spans="2:5" x14ac:dyDescent="0.25">
      <c r="B27" s="13">
        <v>30300</v>
      </c>
      <c r="C27" s="54" t="s">
        <v>29</v>
      </c>
      <c r="D27" s="39">
        <v>50</v>
      </c>
      <c r="E27" s="45">
        <v>50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198507</v>
      </c>
      <c r="E29" s="50">
        <v>333065.28000000003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620092</v>
      </c>
      <c r="E30" s="51">
        <f>E25+E26+E27+E28+E29</f>
        <v>783617.15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3632739.8</v>
      </c>
      <c r="E33" s="59">
        <v>4159178.01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100000</v>
      </c>
      <c r="E36" s="50">
        <v>100000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3732739.8</v>
      </c>
      <c r="E37" s="51">
        <f>E32+E33+E34+E35+E36</f>
        <v>4259178.01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600000</v>
      </c>
      <c r="E47" s="45">
        <v>600000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600000</v>
      </c>
      <c r="E49" s="51">
        <f>E45+E46+E47+E48</f>
        <v>600000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>
        <v>300000</v>
      </c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300000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>
        <v>433158.91</v>
      </c>
    </row>
    <row r="55" spans="1:5" x14ac:dyDescent="0.25">
      <c r="B55" s="13">
        <v>90200</v>
      </c>
      <c r="C55" s="54" t="s">
        <v>62</v>
      </c>
      <c r="D55" s="61">
        <v>70000</v>
      </c>
      <c r="E55" s="62">
        <v>70000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503158.91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7021350.3499999996</v>
      </c>
      <c r="E57" s="55">
        <f>E16+E23+E30+E37+E43+E49+E52+E56</f>
        <v>8010315.3599999994</v>
      </c>
    </row>
    <row r="58" spans="1:5" ht="16.5" thickTop="1" thickBot="1" x14ac:dyDescent="0.3">
      <c r="B58" s="109" t="s">
        <v>65</v>
      </c>
      <c r="C58" s="110"/>
      <c r="D58" s="52">
        <f>D57+D5+D6+D7+D8</f>
        <v>7033258.0999999996</v>
      </c>
      <c r="E58" s="55">
        <f>E57+E5+E6+E7+E8</f>
        <v>8848325.2899999991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F2282-B94A-4D16-B2BB-859C93C46556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150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1059464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1191464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61926.29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61926.29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365035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200207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630292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155000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205000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2888682.29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2900590.04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E1193-7A50-4B53-B92E-039A0277B92B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1066210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1198210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46734.66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46734.66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365535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197852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628437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100000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150000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2823381.66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2835289.41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6A854-00F5-453A-B8DE-391C18970A46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17037-02B2-4C9B-9E21-7A961160C11B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235899.57</v>
      </c>
      <c r="E10" s="89">
        <v>9904.5</v>
      </c>
      <c r="F10" s="90">
        <v>240755</v>
      </c>
      <c r="G10" s="88"/>
      <c r="H10" s="89"/>
      <c r="I10" s="90"/>
      <c r="J10" s="97">
        <v>48284.28</v>
      </c>
      <c r="K10" s="89">
        <v>0</v>
      </c>
      <c r="L10" s="101">
        <v>48784.28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>
        <v>31800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317221.84999999998</v>
      </c>
      <c r="BW10" s="77">
        <f t="shared" ref="BW10:BW19" si="1">E10+H10+K10+N10+Q10+T10+W10+Z10+AC10+AF10+AI10+AL10+AO10+AR10+AU10+AX10+BA10+BD10+BG10+BJ10+BM10+BP10+BS10</f>
        <v>11142.5</v>
      </c>
      <c r="BX10" s="79">
        <f t="shared" ref="BX10:BX19" si="2">F10+I10+L10+O10+R10+U10+X10+AA10+AD10+AG10+AJ10+AM10+AP10+AS10+AV10+AY10+BB10+BE10+BH10+BK10+BN10+BQ10+BT10</f>
        <v>321339.28000000003</v>
      </c>
    </row>
    <row r="11" spans="1:76" x14ac:dyDescent="0.25">
      <c r="B11" s="13">
        <v>102</v>
      </c>
      <c r="C11" s="25" t="s">
        <v>92</v>
      </c>
      <c r="D11" s="88">
        <v>20204.78</v>
      </c>
      <c r="E11" s="89">
        <v>680.25</v>
      </c>
      <c r="F11" s="90">
        <v>20738.310000000001</v>
      </c>
      <c r="G11" s="88"/>
      <c r="H11" s="89"/>
      <c r="I11" s="90"/>
      <c r="J11" s="97">
        <v>3100</v>
      </c>
      <c r="K11" s="89">
        <v>0</v>
      </c>
      <c r="L11" s="101">
        <v>3100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7185</v>
      </c>
      <c r="AC11" s="89">
        <v>85</v>
      </c>
      <c r="AD11" s="90">
        <v>7100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30489.78</v>
      </c>
      <c r="BW11" s="77">
        <f t="shared" si="1"/>
        <v>765.25</v>
      </c>
      <c r="BX11" s="79">
        <f t="shared" si="2"/>
        <v>30938.31</v>
      </c>
    </row>
    <row r="12" spans="1:76" x14ac:dyDescent="0.25">
      <c r="B12" s="13">
        <v>103</v>
      </c>
      <c r="C12" s="25" t="s">
        <v>93</v>
      </c>
      <c r="D12" s="88">
        <v>280480.17</v>
      </c>
      <c r="E12" s="89">
        <v>0</v>
      </c>
      <c r="F12" s="90">
        <v>378133.66</v>
      </c>
      <c r="G12" s="88"/>
      <c r="H12" s="89"/>
      <c r="I12" s="90"/>
      <c r="J12" s="97">
        <v>13150</v>
      </c>
      <c r="K12" s="89">
        <v>0</v>
      </c>
      <c r="L12" s="101">
        <v>13553.07</v>
      </c>
      <c r="M12" s="91">
        <v>150250</v>
      </c>
      <c r="N12" s="89">
        <v>0</v>
      </c>
      <c r="O12" s="90">
        <v>175386.16</v>
      </c>
      <c r="P12" s="91">
        <v>22100</v>
      </c>
      <c r="Q12" s="89">
        <v>0</v>
      </c>
      <c r="R12" s="90">
        <v>28738.25</v>
      </c>
      <c r="S12" s="91">
        <v>7600</v>
      </c>
      <c r="T12" s="89">
        <v>0</v>
      </c>
      <c r="U12" s="90">
        <v>9859.68</v>
      </c>
      <c r="V12" s="91">
        <v>9200</v>
      </c>
      <c r="W12" s="89">
        <v>0</v>
      </c>
      <c r="X12" s="90">
        <v>9211.84</v>
      </c>
      <c r="Y12" s="91"/>
      <c r="Z12" s="89"/>
      <c r="AA12" s="90"/>
      <c r="AB12" s="91">
        <v>274500</v>
      </c>
      <c r="AC12" s="89">
        <v>0</v>
      </c>
      <c r="AD12" s="90">
        <v>338847.69</v>
      </c>
      <c r="AE12" s="91">
        <v>93200</v>
      </c>
      <c r="AF12" s="89">
        <v>0</v>
      </c>
      <c r="AG12" s="90">
        <v>119457.47</v>
      </c>
      <c r="AH12" s="91">
        <v>1000</v>
      </c>
      <c r="AI12" s="89">
        <v>0</v>
      </c>
      <c r="AJ12" s="90">
        <v>1000</v>
      </c>
      <c r="AK12" s="91">
        <v>203000</v>
      </c>
      <c r="AL12" s="89">
        <v>0</v>
      </c>
      <c r="AM12" s="90">
        <v>302021.69000000006</v>
      </c>
      <c r="AN12" s="91"/>
      <c r="AO12" s="89"/>
      <c r="AP12" s="90"/>
      <c r="AQ12" s="91">
        <v>2000</v>
      </c>
      <c r="AR12" s="89">
        <v>0</v>
      </c>
      <c r="AS12" s="90">
        <v>2000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1056480.17</v>
      </c>
      <c r="BW12" s="77">
        <f t="shared" si="1"/>
        <v>0</v>
      </c>
      <c r="BX12" s="79">
        <f t="shared" si="2"/>
        <v>1378209.5100000002</v>
      </c>
    </row>
    <row r="13" spans="1:76" x14ac:dyDescent="0.25">
      <c r="B13" s="13">
        <v>104</v>
      </c>
      <c r="C13" s="25" t="s">
        <v>19</v>
      </c>
      <c r="D13" s="88">
        <v>35050</v>
      </c>
      <c r="E13" s="89">
        <v>0</v>
      </c>
      <c r="F13" s="90">
        <v>60078.67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113580</v>
      </c>
      <c r="N13" s="89">
        <v>0</v>
      </c>
      <c r="O13" s="90">
        <v>113580</v>
      </c>
      <c r="P13" s="91">
        <v>2000</v>
      </c>
      <c r="Q13" s="89">
        <v>0</v>
      </c>
      <c r="R13" s="90">
        <v>2000</v>
      </c>
      <c r="S13" s="91">
        <v>9000</v>
      </c>
      <c r="T13" s="89">
        <v>0</v>
      </c>
      <c r="U13" s="90">
        <v>10627.72</v>
      </c>
      <c r="V13" s="91">
        <v>40500</v>
      </c>
      <c r="W13" s="89">
        <v>0</v>
      </c>
      <c r="X13" s="90">
        <v>46332.31</v>
      </c>
      <c r="Y13" s="91"/>
      <c r="Z13" s="89"/>
      <c r="AA13" s="90"/>
      <c r="AB13" s="91">
        <v>8992</v>
      </c>
      <c r="AC13" s="89">
        <v>0</v>
      </c>
      <c r="AD13" s="90">
        <v>9227.7099999999991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57250</v>
      </c>
      <c r="AL13" s="89">
        <v>0</v>
      </c>
      <c r="AM13" s="90">
        <v>83450</v>
      </c>
      <c r="AN13" s="91"/>
      <c r="AO13" s="89"/>
      <c r="AP13" s="90"/>
      <c r="AQ13" s="91">
        <v>24393</v>
      </c>
      <c r="AR13" s="89">
        <v>0</v>
      </c>
      <c r="AS13" s="90">
        <v>40759.61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294765</v>
      </c>
      <c r="BW13" s="77">
        <f t="shared" si="1"/>
        <v>0</v>
      </c>
      <c r="BX13" s="79">
        <f t="shared" si="2"/>
        <v>370056.01999999996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6628</v>
      </c>
      <c r="N16" s="89">
        <v>0</v>
      </c>
      <c r="O16" s="90">
        <v>6628</v>
      </c>
      <c r="P16" s="97"/>
      <c r="Q16" s="89"/>
      <c r="R16" s="101"/>
      <c r="S16" s="91">
        <v>1633</v>
      </c>
      <c r="T16" s="89">
        <v>0</v>
      </c>
      <c r="U16" s="90">
        <v>1633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23839</v>
      </c>
      <c r="AC16" s="89">
        <v>0</v>
      </c>
      <c r="AD16" s="90">
        <v>23839</v>
      </c>
      <c r="AE16" s="97">
        <v>11194</v>
      </c>
      <c r="AF16" s="89">
        <v>0</v>
      </c>
      <c r="AG16" s="101">
        <v>11194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43294</v>
      </c>
      <c r="BW16" s="77">
        <f t="shared" si="1"/>
        <v>0</v>
      </c>
      <c r="BX16" s="79">
        <f t="shared" si="2"/>
        <v>43294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3000</v>
      </c>
      <c r="E18" s="89">
        <v>0</v>
      </c>
      <c r="F18" s="90">
        <v>7830.78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3000</v>
      </c>
      <c r="BW18" s="77">
        <f t="shared" si="1"/>
        <v>0</v>
      </c>
      <c r="BX18" s="79">
        <f t="shared" si="2"/>
        <v>7830.78</v>
      </c>
    </row>
    <row r="19" spans="2:76" x14ac:dyDescent="0.25">
      <c r="B19" s="13">
        <v>110</v>
      </c>
      <c r="C19" s="25" t="s">
        <v>98</v>
      </c>
      <c r="D19" s="88">
        <v>34000</v>
      </c>
      <c r="E19" s="89">
        <v>0</v>
      </c>
      <c r="F19" s="90">
        <v>44814.35</v>
      </c>
      <c r="G19" s="88"/>
      <c r="H19" s="89"/>
      <c r="I19" s="90"/>
      <c r="J19" s="97"/>
      <c r="K19" s="89"/>
      <c r="L19" s="101"/>
      <c r="M19" s="97">
        <v>1850</v>
      </c>
      <c r="N19" s="89">
        <v>0</v>
      </c>
      <c r="O19" s="101">
        <v>1850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>
        <v>1250</v>
      </c>
      <c r="AH19" s="97">
        <v>1450</v>
      </c>
      <c r="AI19" s="89">
        <v>0</v>
      </c>
      <c r="AJ19" s="101">
        <v>1450</v>
      </c>
      <c r="AK19" s="97">
        <v>2600</v>
      </c>
      <c r="AL19" s="89">
        <v>0</v>
      </c>
      <c r="AM19" s="101">
        <v>2600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51924.5</v>
      </c>
      <c r="BJ19" s="89">
        <v>0</v>
      </c>
      <c r="BK19" s="101">
        <v>20000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93074.5</v>
      </c>
      <c r="BW19" s="77">
        <f t="shared" si="1"/>
        <v>0</v>
      </c>
      <c r="BX19" s="79">
        <f t="shared" si="2"/>
        <v>71964.350000000006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608634.52</v>
      </c>
      <c r="E20" s="78">
        <f t="shared" si="3"/>
        <v>10584.75</v>
      </c>
      <c r="F20" s="79">
        <f t="shared" si="3"/>
        <v>752350.77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64534.28</v>
      </c>
      <c r="K20" s="78">
        <f t="shared" si="3"/>
        <v>0</v>
      </c>
      <c r="L20" s="77">
        <f t="shared" si="3"/>
        <v>65437.35</v>
      </c>
      <c r="M20" s="98">
        <f t="shared" si="3"/>
        <v>272308</v>
      </c>
      <c r="N20" s="78">
        <f t="shared" si="3"/>
        <v>0</v>
      </c>
      <c r="O20" s="77">
        <f t="shared" si="3"/>
        <v>297444.16000000003</v>
      </c>
      <c r="P20" s="98">
        <f t="shared" si="3"/>
        <v>24100</v>
      </c>
      <c r="Q20" s="78">
        <f t="shared" si="3"/>
        <v>0</v>
      </c>
      <c r="R20" s="77">
        <f t="shared" si="3"/>
        <v>30738.25</v>
      </c>
      <c r="S20" s="98">
        <f t="shared" si="3"/>
        <v>18233</v>
      </c>
      <c r="T20" s="78">
        <f t="shared" si="3"/>
        <v>0</v>
      </c>
      <c r="U20" s="77">
        <f t="shared" si="3"/>
        <v>22120.400000000001</v>
      </c>
      <c r="V20" s="98">
        <f t="shared" si="3"/>
        <v>49700</v>
      </c>
      <c r="W20" s="78">
        <f t="shared" si="3"/>
        <v>0</v>
      </c>
      <c r="X20" s="77">
        <f t="shared" si="3"/>
        <v>55544.149999999994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347554</v>
      </c>
      <c r="AC20" s="78">
        <f t="shared" si="3"/>
        <v>1323</v>
      </c>
      <c r="AD20" s="77">
        <f t="shared" si="3"/>
        <v>410814.4</v>
      </c>
      <c r="AE20" s="98">
        <f t="shared" si="3"/>
        <v>105644</v>
      </c>
      <c r="AF20" s="78">
        <f t="shared" si="3"/>
        <v>0</v>
      </c>
      <c r="AG20" s="77">
        <f t="shared" si="3"/>
        <v>131901.47</v>
      </c>
      <c r="AH20" s="98">
        <f t="shared" si="3"/>
        <v>5950</v>
      </c>
      <c r="AI20" s="78">
        <f t="shared" si="3"/>
        <v>0</v>
      </c>
      <c r="AJ20" s="77">
        <f t="shared" si="3"/>
        <v>5950</v>
      </c>
      <c r="AK20" s="98">
        <f t="shared" si="3"/>
        <v>262850</v>
      </c>
      <c r="AL20" s="78">
        <f t="shared" si="3"/>
        <v>0</v>
      </c>
      <c r="AM20" s="77">
        <f t="shared" si="3"/>
        <v>388071.69000000006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26393</v>
      </c>
      <c r="AR20" s="78">
        <f t="shared" si="3"/>
        <v>0</v>
      </c>
      <c r="AS20" s="77">
        <f t="shared" si="3"/>
        <v>42759.61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51924.5</v>
      </c>
      <c r="BJ20" s="78">
        <f t="shared" si="3"/>
        <v>0</v>
      </c>
      <c r="BK20" s="77">
        <f t="shared" si="3"/>
        <v>20000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1838325.2999999998</v>
      </c>
      <c r="BW20" s="77">
        <f>BW10+BW11+BW12+BW13+BW14+BW15+BW16+BW17+BW18+BW19</f>
        <v>11907.75</v>
      </c>
      <c r="BX20" s="95">
        <f>BX10+BX11+BX12+BX13+BX14+BX15+BX16+BX17+BX18+BX19</f>
        <v>2223632.25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27760.2</v>
      </c>
      <c r="E24" s="89">
        <v>0</v>
      </c>
      <c r="F24" s="90">
        <v>148928.07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0</v>
      </c>
      <c r="N24" s="89">
        <v>0</v>
      </c>
      <c r="O24" s="101">
        <v>82540.639999999999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0</v>
      </c>
      <c r="W24" s="89">
        <v>0</v>
      </c>
      <c r="X24" s="101">
        <v>20000</v>
      </c>
      <c r="Y24" s="97">
        <v>0</v>
      </c>
      <c r="Z24" s="89">
        <v>0</v>
      </c>
      <c r="AA24" s="101">
        <v>11988.7</v>
      </c>
      <c r="AB24" s="97">
        <v>0</v>
      </c>
      <c r="AC24" s="89">
        <v>0</v>
      </c>
      <c r="AD24" s="101">
        <v>17912.099999999999</v>
      </c>
      <c r="AE24" s="97">
        <v>81825</v>
      </c>
      <c r="AF24" s="89">
        <v>0</v>
      </c>
      <c r="AG24" s="101">
        <v>171522.28000000003</v>
      </c>
      <c r="AH24" s="97">
        <v>0</v>
      </c>
      <c r="AI24" s="89">
        <v>0</v>
      </c>
      <c r="AJ24" s="101">
        <v>0</v>
      </c>
      <c r="AK24" s="97">
        <v>955000</v>
      </c>
      <c r="AL24" s="89">
        <v>0</v>
      </c>
      <c r="AM24" s="101">
        <v>970000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1064585.2</v>
      </c>
      <c r="BW24" s="77">
        <f t="shared" si="4"/>
        <v>0</v>
      </c>
      <c r="BX24" s="79">
        <f t="shared" si="4"/>
        <v>1422891.79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21500</v>
      </c>
      <c r="Q25" s="89">
        <v>0</v>
      </c>
      <c r="R25" s="101">
        <v>21500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271479.59999999998</v>
      </c>
      <c r="AC25" s="89">
        <v>0</v>
      </c>
      <c r="AD25" s="101">
        <v>426351.29</v>
      </c>
      <c r="AE25" s="97">
        <v>2953175</v>
      </c>
      <c r="AF25" s="89">
        <v>0</v>
      </c>
      <c r="AG25" s="101">
        <v>3283584.25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20531.400000000001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3246154.6</v>
      </c>
      <c r="BW25" s="77">
        <f t="shared" si="4"/>
        <v>0</v>
      </c>
      <c r="BX25" s="79">
        <f t="shared" si="4"/>
        <v>3751966.94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8400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8400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27760.2</v>
      </c>
      <c r="E28" s="78">
        <f t="shared" si="5"/>
        <v>0</v>
      </c>
      <c r="F28" s="79">
        <f t="shared" si="5"/>
        <v>148928.07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90940.64</v>
      </c>
      <c r="P28" s="98">
        <f t="shared" si="5"/>
        <v>21500</v>
      </c>
      <c r="Q28" s="78">
        <f t="shared" si="5"/>
        <v>0</v>
      </c>
      <c r="R28" s="77">
        <f t="shared" si="5"/>
        <v>21500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20000</v>
      </c>
      <c r="Y28" s="98">
        <f t="shared" si="5"/>
        <v>0</v>
      </c>
      <c r="Z28" s="78">
        <f t="shared" si="5"/>
        <v>0</v>
      </c>
      <c r="AA28" s="77">
        <f t="shared" si="5"/>
        <v>11988.7</v>
      </c>
      <c r="AB28" s="98">
        <f t="shared" si="5"/>
        <v>271479.59999999998</v>
      </c>
      <c r="AC28" s="78">
        <f t="shared" si="5"/>
        <v>0</v>
      </c>
      <c r="AD28" s="77">
        <f t="shared" si="5"/>
        <v>444263.38999999996</v>
      </c>
      <c r="AE28" s="98">
        <f t="shared" si="5"/>
        <v>3035000</v>
      </c>
      <c r="AF28" s="78">
        <f t="shared" si="5"/>
        <v>0</v>
      </c>
      <c r="AG28" s="77">
        <f t="shared" si="5"/>
        <v>3455106.5300000003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955000</v>
      </c>
      <c r="AL28" s="78">
        <f t="shared" si="6"/>
        <v>0</v>
      </c>
      <c r="AM28" s="77">
        <f t="shared" si="6"/>
        <v>970000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20531.400000000001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4310739.8</v>
      </c>
      <c r="BW28" s="77">
        <f>BW23+BW24+BW25+BW26+BW27</f>
        <v>0</v>
      </c>
      <c r="BX28" s="95">
        <f>BX23+BX24+BX25+BX26+BX27</f>
        <v>5183258.7300000004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84193</v>
      </c>
      <c r="BM40" s="89">
        <v>0</v>
      </c>
      <c r="BN40" s="101">
        <v>84193</v>
      </c>
      <c r="BO40" s="97"/>
      <c r="BP40" s="89"/>
      <c r="BQ40" s="101"/>
      <c r="BR40" s="97"/>
      <c r="BS40" s="89"/>
      <c r="BT40" s="101"/>
      <c r="BU40" s="76"/>
      <c r="BV40" s="85">
        <f t="shared" si="10"/>
        <v>84193</v>
      </c>
      <c r="BW40" s="77">
        <f t="shared" si="10"/>
        <v>0</v>
      </c>
      <c r="BX40" s="79">
        <f t="shared" si="10"/>
        <v>84193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84193</v>
      </c>
      <c r="BM42" s="78">
        <f t="shared" si="12"/>
        <v>0</v>
      </c>
      <c r="BN42" s="77">
        <f t="shared" si="12"/>
        <v>84193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84193</v>
      </c>
      <c r="BW42" s="77">
        <f>BW38+BW39+BW40+BW41</f>
        <v>0</v>
      </c>
      <c r="BX42" s="95">
        <f>BX38+BX39+BX40+BX41</f>
        <v>84193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>
        <v>300000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300000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300000</v>
      </c>
      <c r="BP46" s="78">
        <f>BP45</f>
        <v>0</v>
      </c>
      <c r="BQ46" s="95">
        <f>BQ45</f>
        <v>300000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300000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>
        <v>449582.89</v>
      </c>
      <c r="BU49" s="76"/>
      <c r="BV49" s="85">
        <f t="shared" ref="BV49:BX50" si="15">D49+G49+J49+M49+P49+S49+V49+Y49+AB49+AE49+AH49+AK49+AN49+AQ49+AT49+AW49+AZ49+BC49+BF49+BI49+BL49+BO49+BR49</f>
        <v>430000</v>
      </c>
      <c r="BW49" s="77">
        <f t="shared" si="15"/>
        <v>0</v>
      </c>
      <c r="BX49" s="79">
        <f t="shared" si="15"/>
        <v>449582.89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>
        <v>97423.31</v>
      </c>
      <c r="BU50" s="76"/>
      <c r="BV50" s="85">
        <f t="shared" si="15"/>
        <v>70000</v>
      </c>
      <c r="BW50" s="77">
        <f t="shared" si="15"/>
        <v>0</v>
      </c>
      <c r="BX50" s="79">
        <f t="shared" si="15"/>
        <v>97423.31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547006.19999999995</v>
      </c>
      <c r="BU51" s="85"/>
      <c r="BV51" s="85">
        <f>BV49+BV50</f>
        <v>500000</v>
      </c>
      <c r="BW51" s="77">
        <f>BW49+BW50</f>
        <v>0</v>
      </c>
      <c r="BX51" s="95">
        <f>BX49+BX50</f>
        <v>547006.19999999995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636394.72</v>
      </c>
      <c r="E53" s="86">
        <f t="shared" si="18"/>
        <v>10584.75</v>
      </c>
      <c r="F53" s="86">
        <f t="shared" si="18"/>
        <v>901278.84000000008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64534.28</v>
      </c>
      <c r="K53" s="86">
        <f t="shared" si="18"/>
        <v>0</v>
      </c>
      <c r="L53" s="86">
        <f t="shared" si="18"/>
        <v>65437.35</v>
      </c>
      <c r="M53" s="86">
        <f t="shared" si="18"/>
        <v>272308</v>
      </c>
      <c r="N53" s="86">
        <f t="shared" si="18"/>
        <v>0</v>
      </c>
      <c r="O53" s="86">
        <f t="shared" si="18"/>
        <v>388384.80000000005</v>
      </c>
      <c r="P53" s="86">
        <f t="shared" si="18"/>
        <v>45600</v>
      </c>
      <c r="Q53" s="86">
        <f t="shared" si="18"/>
        <v>0</v>
      </c>
      <c r="R53" s="86">
        <f t="shared" si="18"/>
        <v>52238.25</v>
      </c>
      <c r="S53" s="86">
        <f t="shared" si="18"/>
        <v>18233</v>
      </c>
      <c r="T53" s="86">
        <f t="shared" si="18"/>
        <v>0</v>
      </c>
      <c r="U53" s="86">
        <f t="shared" si="18"/>
        <v>22120.400000000001</v>
      </c>
      <c r="V53" s="86">
        <f t="shared" si="18"/>
        <v>49700</v>
      </c>
      <c r="W53" s="86">
        <f t="shared" si="18"/>
        <v>0</v>
      </c>
      <c r="X53" s="86">
        <f t="shared" si="18"/>
        <v>75544.149999999994</v>
      </c>
      <c r="Y53" s="86">
        <f t="shared" si="18"/>
        <v>0</v>
      </c>
      <c r="Z53" s="86">
        <f t="shared" si="18"/>
        <v>0</v>
      </c>
      <c r="AA53" s="86">
        <f t="shared" si="18"/>
        <v>11988.7</v>
      </c>
      <c r="AB53" s="86">
        <f t="shared" si="18"/>
        <v>619033.59999999998</v>
      </c>
      <c r="AC53" s="86">
        <f t="shared" si="18"/>
        <v>1323</v>
      </c>
      <c r="AD53" s="86">
        <f t="shared" si="18"/>
        <v>855077.79</v>
      </c>
      <c r="AE53" s="86">
        <f t="shared" si="18"/>
        <v>3140644</v>
      </c>
      <c r="AF53" s="86">
        <f t="shared" si="18"/>
        <v>0</v>
      </c>
      <c r="AG53" s="86">
        <f t="shared" si="18"/>
        <v>3587008.0000000005</v>
      </c>
      <c r="AH53" s="86">
        <f t="shared" si="18"/>
        <v>5950</v>
      </c>
      <c r="AI53" s="86">
        <f t="shared" si="18"/>
        <v>0</v>
      </c>
      <c r="AJ53" s="86">
        <f t="shared" ref="AJ53:BT53" si="19">AJ20+AJ28+AJ35+AJ42+AJ46+AJ51</f>
        <v>5950</v>
      </c>
      <c r="AK53" s="86">
        <f t="shared" si="19"/>
        <v>1217850</v>
      </c>
      <c r="AL53" s="86">
        <f t="shared" si="19"/>
        <v>0</v>
      </c>
      <c r="AM53" s="86">
        <f t="shared" si="19"/>
        <v>1358071.69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26393</v>
      </c>
      <c r="AR53" s="86">
        <f t="shared" si="19"/>
        <v>0</v>
      </c>
      <c r="AS53" s="86">
        <f t="shared" si="19"/>
        <v>63291.01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51924.5</v>
      </c>
      <c r="BJ53" s="86">
        <f t="shared" si="19"/>
        <v>0</v>
      </c>
      <c r="BK53" s="86">
        <f t="shared" si="19"/>
        <v>20000</v>
      </c>
      <c r="BL53" s="86">
        <f t="shared" si="19"/>
        <v>84193</v>
      </c>
      <c r="BM53" s="86">
        <f t="shared" si="19"/>
        <v>0</v>
      </c>
      <c r="BN53" s="86">
        <f t="shared" si="19"/>
        <v>84193</v>
      </c>
      <c r="BO53" s="86">
        <f t="shared" si="19"/>
        <v>300000</v>
      </c>
      <c r="BP53" s="86">
        <f t="shared" si="19"/>
        <v>0</v>
      </c>
      <c r="BQ53" s="86">
        <f t="shared" si="19"/>
        <v>300000</v>
      </c>
      <c r="BR53" s="86">
        <f t="shared" si="19"/>
        <v>500000</v>
      </c>
      <c r="BS53" s="86">
        <f t="shared" si="19"/>
        <v>0</v>
      </c>
      <c r="BT53" s="86">
        <f t="shared" si="19"/>
        <v>547006.19999999995</v>
      </c>
      <c r="BU53" s="86">
        <f>BU8</f>
        <v>0</v>
      </c>
      <c r="BV53" s="102">
        <f>BV8+BV20+BV28+BV35+BV42+BV46+BV51</f>
        <v>7033258.0999999996</v>
      </c>
      <c r="BW53" s="87">
        <f>BW20+BW28+BW35+BW42+BW46+BW51</f>
        <v>11907.75</v>
      </c>
      <c r="BX53" s="87">
        <f>BX20+BX28+BX35+BX42+BX46+BX51</f>
        <v>8338090.1800000006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30CAA-2414-4859-9953-0556B786E048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235845.77</v>
      </c>
      <c r="E10" s="89">
        <v>9904.5</v>
      </c>
      <c r="F10" s="90"/>
      <c r="G10" s="88"/>
      <c r="H10" s="89"/>
      <c r="I10" s="90"/>
      <c r="J10" s="97">
        <v>48050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316933.77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20660.810000000001</v>
      </c>
      <c r="E11" s="89">
        <v>680.25</v>
      </c>
      <c r="F11" s="90"/>
      <c r="G11" s="88"/>
      <c r="H11" s="89"/>
      <c r="I11" s="90"/>
      <c r="J11" s="97">
        <v>3100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7185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30945.81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249279.77</v>
      </c>
      <c r="E12" s="89">
        <v>0</v>
      </c>
      <c r="F12" s="90"/>
      <c r="G12" s="88"/>
      <c r="H12" s="89"/>
      <c r="I12" s="90"/>
      <c r="J12" s="97">
        <v>13150</v>
      </c>
      <c r="K12" s="89">
        <v>0</v>
      </c>
      <c r="L12" s="101"/>
      <c r="M12" s="91">
        <v>146450</v>
      </c>
      <c r="N12" s="89">
        <v>0</v>
      </c>
      <c r="O12" s="90"/>
      <c r="P12" s="91">
        <v>22100</v>
      </c>
      <c r="Q12" s="89">
        <v>0</v>
      </c>
      <c r="R12" s="90"/>
      <c r="S12" s="91">
        <v>7600</v>
      </c>
      <c r="T12" s="89">
        <v>0</v>
      </c>
      <c r="U12" s="90"/>
      <c r="V12" s="91">
        <v>7700</v>
      </c>
      <c r="W12" s="89">
        <v>0</v>
      </c>
      <c r="X12" s="90"/>
      <c r="Y12" s="91"/>
      <c r="Z12" s="89"/>
      <c r="AA12" s="90"/>
      <c r="AB12" s="91">
        <v>266500</v>
      </c>
      <c r="AC12" s="89">
        <v>0</v>
      </c>
      <c r="AD12" s="90"/>
      <c r="AE12" s="91">
        <v>93200</v>
      </c>
      <c r="AF12" s="89">
        <v>0</v>
      </c>
      <c r="AG12" s="90"/>
      <c r="AH12" s="91">
        <v>5500</v>
      </c>
      <c r="AI12" s="89">
        <v>0</v>
      </c>
      <c r="AJ12" s="90"/>
      <c r="AK12" s="91">
        <v>203500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1016979.77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35050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113580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45500</v>
      </c>
      <c r="W13" s="89">
        <v>0</v>
      </c>
      <c r="X13" s="90"/>
      <c r="Y13" s="91"/>
      <c r="Z13" s="89"/>
      <c r="AA13" s="90"/>
      <c r="AB13" s="91">
        <v>7992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54750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271872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6398</v>
      </c>
      <c r="N16" s="89">
        <v>0</v>
      </c>
      <c r="O16" s="90"/>
      <c r="P16" s="97"/>
      <c r="Q16" s="89"/>
      <c r="R16" s="101"/>
      <c r="S16" s="91">
        <v>715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21817</v>
      </c>
      <c r="AC16" s="89">
        <v>0</v>
      </c>
      <c r="AD16" s="90"/>
      <c r="AE16" s="97">
        <v>19554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48484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3000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3000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34000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1850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1450</v>
      </c>
      <c r="AI19" s="89">
        <v>0</v>
      </c>
      <c r="AJ19" s="101"/>
      <c r="AK19" s="97">
        <v>2600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52082.69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93232.69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577836.35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64300</v>
      </c>
      <c r="K20" s="78">
        <f t="shared" si="1"/>
        <v>0</v>
      </c>
      <c r="L20" s="77">
        <f t="shared" si="1"/>
        <v>0</v>
      </c>
      <c r="M20" s="98">
        <f t="shared" si="1"/>
        <v>268278</v>
      </c>
      <c r="N20" s="78">
        <f t="shared" si="1"/>
        <v>0</v>
      </c>
      <c r="O20" s="77">
        <f t="shared" si="1"/>
        <v>0</v>
      </c>
      <c r="P20" s="98">
        <f t="shared" si="1"/>
        <v>24100</v>
      </c>
      <c r="Q20" s="78">
        <f t="shared" si="1"/>
        <v>0</v>
      </c>
      <c r="R20" s="77">
        <f t="shared" si="1"/>
        <v>0</v>
      </c>
      <c r="S20" s="98">
        <f t="shared" si="1"/>
        <v>17315</v>
      </c>
      <c r="T20" s="78">
        <f t="shared" si="1"/>
        <v>0</v>
      </c>
      <c r="U20" s="77">
        <f t="shared" si="1"/>
        <v>0</v>
      </c>
      <c r="V20" s="98">
        <f t="shared" si="1"/>
        <v>53200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336532</v>
      </c>
      <c r="AC20" s="78">
        <f t="shared" si="1"/>
        <v>1323</v>
      </c>
      <c r="AD20" s="77">
        <f t="shared" si="1"/>
        <v>0</v>
      </c>
      <c r="AE20" s="98">
        <f t="shared" si="1"/>
        <v>114004</v>
      </c>
      <c r="AF20" s="78">
        <f t="shared" si="1"/>
        <v>0</v>
      </c>
      <c r="AG20" s="77">
        <f t="shared" si="1"/>
        <v>0</v>
      </c>
      <c r="AH20" s="98">
        <f t="shared" si="1"/>
        <v>10450</v>
      </c>
      <c r="AI20" s="78">
        <f t="shared" si="1"/>
        <v>0</v>
      </c>
      <c r="AJ20" s="77">
        <f t="shared" si="1"/>
        <v>0</v>
      </c>
      <c r="AK20" s="98">
        <f t="shared" si="1"/>
        <v>260850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52082.69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1781448.04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155000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204500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155000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205000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114142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114142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114142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114142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627336.35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64300</v>
      </c>
      <c r="K53" s="86">
        <f t="shared" si="11"/>
        <v>0</v>
      </c>
      <c r="L53" s="86">
        <f t="shared" si="11"/>
        <v>0</v>
      </c>
      <c r="M53" s="86">
        <f t="shared" si="11"/>
        <v>268278</v>
      </c>
      <c r="N53" s="86">
        <f t="shared" si="11"/>
        <v>0</v>
      </c>
      <c r="O53" s="86">
        <f t="shared" si="11"/>
        <v>0</v>
      </c>
      <c r="P53" s="86">
        <f t="shared" si="11"/>
        <v>24600</v>
      </c>
      <c r="Q53" s="86">
        <f t="shared" si="11"/>
        <v>0</v>
      </c>
      <c r="R53" s="86">
        <f t="shared" si="11"/>
        <v>0</v>
      </c>
      <c r="S53" s="86">
        <f t="shared" si="11"/>
        <v>17315</v>
      </c>
      <c r="T53" s="86">
        <f t="shared" si="11"/>
        <v>0</v>
      </c>
      <c r="U53" s="86">
        <f t="shared" si="11"/>
        <v>0</v>
      </c>
      <c r="V53" s="86">
        <f t="shared" si="11"/>
        <v>53200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336532</v>
      </c>
      <c r="AC53" s="86">
        <f t="shared" si="11"/>
        <v>1323</v>
      </c>
      <c r="AD53" s="86">
        <f t="shared" si="11"/>
        <v>0</v>
      </c>
      <c r="AE53" s="86">
        <f t="shared" si="11"/>
        <v>269004</v>
      </c>
      <c r="AF53" s="86">
        <f t="shared" si="11"/>
        <v>0</v>
      </c>
      <c r="AG53" s="86">
        <f t="shared" si="11"/>
        <v>0</v>
      </c>
      <c r="AH53" s="86">
        <f t="shared" si="11"/>
        <v>10450</v>
      </c>
      <c r="AI53" s="86">
        <f t="shared" si="11"/>
        <v>0</v>
      </c>
      <c r="AJ53" s="86">
        <f t="shared" si="11"/>
        <v>0</v>
      </c>
      <c r="AK53" s="86">
        <f t="shared" si="11"/>
        <v>260850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52082.69</v>
      </c>
      <c r="BJ53" s="86">
        <f t="shared" si="11"/>
        <v>0</v>
      </c>
      <c r="BK53" s="86">
        <f t="shared" si="11"/>
        <v>0</v>
      </c>
      <c r="BL53" s="86">
        <f t="shared" si="11"/>
        <v>114142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2900590.04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19A26-8BFD-4F6C-AE8B-3FF1C99C14BE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235845.77</v>
      </c>
      <c r="E10" s="89">
        <v>9904.5</v>
      </c>
      <c r="F10" s="90"/>
      <c r="G10" s="88"/>
      <c r="H10" s="89"/>
      <c r="I10" s="90"/>
      <c r="J10" s="97">
        <v>48050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316933.77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20884.810000000001</v>
      </c>
      <c r="E11" s="89">
        <v>680.25</v>
      </c>
      <c r="F11" s="90"/>
      <c r="G11" s="88"/>
      <c r="H11" s="89"/>
      <c r="I11" s="90"/>
      <c r="J11" s="97">
        <v>3100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7185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31169.81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265308.58999999997</v>
      </c>
      <c r="E12" s="89">
        <v>0</v>
      </c>
      <c r="F12" s="90"/>
      <c r="G12" s="88"/>
      <c r="H12" s="89"/>
      <c r="I12" s="90"/>
      <c r="J12" s="97">
        <v>13150</v>
      </c>
      <c r="K12" s="89">
        <v>0</v>
      </c>
      <c r="L12" s="101"/>
      <c r="M12" s="91">
        <v>146450</v>
      </c>
      <c r="N12" s="89">
        <v>0</v>
      </c>
      <c r="O12" s="90"/>
      <c r="P12" s="91">
        <v>22100</v>
      </c>
      <c r="Q12" s="89">
        <v>0</v>
      </c>
      <c r="R12" s="90"/>
      <c r="S12" s="91">
        <v>7600</v>
      </c>
      <c r="T12" s="89">
        <v>0</v>
      </c>
      <c r="U12" s="90"/>
      <c r="V12" s="91">
        <v>7700</v>
      </c>
      <c r="W12" s="89">
        <v>0</v>
      </c>
      <c r="X12" s="90"/>
      <c r="Y12" s="91"/>
      <c r="Z12" s="89"/>
      <c r="AA12" s="90"/>
      <c r="AB12" s="91">
        <v>266500</v>
      </c>
      <c r="AC12" s="89">
        <v>0</v>
      </c>
      <c r="AD12" s="90"/>
      <c r="AE12" s="91">
        <v>93200</v>
      </c>
      <c r="AF12" s="89">
        <v>0</v>
      </c>
      <c r="AG12" s="90"/>
      <c r="AH12" s="91">
        <v>1000</v>
      </c>
      <c r="AI12" s="89">
        <v>0</v>
      </c>
      <c r="AJ12" s="90"/>
      <c r="AK12" s="91">
        <v>202950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1027958.59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35050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113580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45500</v>
      </c>
      <c r="W13" s="89">
        <v>0</v>
      </c>
      <c r="X13" s="90"/>
      <c r="Y13" s="91"/>
      <c r="Z13" s="89"/>
      <c r="AA13" s="90"/>
      <c r="AB13" s="91">
        <v>7992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53750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270872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6163</v>
      </c>
      <c r="N16" s="89">
        <v>0</v>
      </c>
      <c r="O16" s="90"/>
      <c r="P16" s="97"/>
      <c r="Q16" s="89"/>
      <c r="R16" s="101"/>
      <c r="S16" s="91">
        <v>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19669</v>
      </c>
      <c r="AC16" s="89">
        <v>0</v>
      </c>
      <c r="AD16" s="90"/>
      <c r="AE16" s="97">
        <v>18012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43844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3000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3000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34000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1850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1450</v>
      </c>
      <c r="AI19" s="89">
        <v>0</v>
      </c>
      <c r="AJ19" s="101"/>
      <c r="AK19" s="97">
        <v>2600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52938.240000000005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94088.24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594089.16999999993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64300</v>
      </c>
      <c r="K20" s="78">
        <f t="shared" si="1"/>
        <v>0</v>
      </c>
      <c r="L20" s="77">
        <f t="shared" si="1"/>
        <v>0</v>
      </c>
      <c r="M20" s="98">
        <f t="shared" si="1"/>
        <v>268043</v>
      </c>
      <c r="N20" s="78">
        <f t="shared" si="1"/>
        <v>0</v>
      </c>
      <c r="O20" s="77">
        <f t="shared" si="1"/>
        <v>0</v>
      </c>
      <c r="P20" s="98">
        <f t="shared" si="1"/>
        <v>24100</v>
      </c>
      <c r="Q20" s="78">
        <f t="shared" si="1"/>
        <v>0</v>
      </c>
      <c r="R20" s="77">
        <f t="shared" si="1"/>
        <v>0</v>
      </c>
      <c r="S20" s="98">
        <f t="shared" si="1"/>
        <v>16600</v>
      </c>
      <c r="T20" s="78">
        <f t="shared" si="1"/>
        <v>0</v>
      </c>
      <c r="U20" s="77">
        <f t="shared" si="1"/>
        <v>0</v>
      </c>
      <c r="V20" s="98">
        <f t="shared" si="1"/>
        <v>53200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334384</v>
      </c>
      <c r="AC20" s="78">
        <f t="shared" si="1"/>
        <v>1323</v>
      </c>
      <c r="AD20" s="77">
        <f t="shared" si="1"/>
        <v>0</v>
      </c>
      <c r="AE20" s="98">
        <f t="shared" si="1"/>
        <v>112462</v>
      </c>
      <c r="AF20" s="78">
        <f t="shared" si="1"/>
        <v>0</v>
      </c>
      <c r="AG20" s="77">
        <f t="shared" si="1"/>
        <v>0</v>
      </c>
      <c r="AH20" s="98">
        <f t="shared" si="1"/>
        <v>5950</v>
      </c>
      <c r="AI20" s="78">
        <f t="shared" si="1"/>
        <v>0</v>
      </c>
      <c r="AJ20" s="77">
        <f t="shared" si="1"/>
        <v>0</v>
      </c>
      <c r="AK20" s="98">
        <f t="shared" si="1"/>
        <v>259300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52938.240000000005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1787866.41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100000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149500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100000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97423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97423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97423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97423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643589.16999999993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64300</v>
      </c>
      <c r="K53" s="86">
        <f t="shared" si="11"/>
        <v>0</v>
      </c>
      <c r="L53" s="86">
        <f t="shared" si="11"/>
        <v>0</v>
      </c>
      <c r="M53" s="86">
        <f t="shared" si="11"/>
        <v>268043</v>
      </c>
      <c r="N53" s="86">
        <f t="shared" si="11"/>
        <v>0</v>
      </c>
      <c r="O53" s="86">
        <f t="shared" si="11"/>
        <v>0</v>
      </c>
      <c r="P53" s="86">
        <f t="shared" si="11"/>
        <v>24600</v>
      </c>
      <c r="Q53" s="86">
        <f t="shared" si="11"/>
        <v>0</v>
      </c>
      <c r="R53" s="86">
        <f t="shared" si="11"/>
        <v>0</v>
      </c>
      <c r="S53" s="86">
        <f t="shared" si="11"/>
        <v>16600</v>
      </c>
      <c r="T53" s="86">
        <f t="shared" si="11"/>
        <v>0</v>
      </c>
      <c r="U53" s="86">
        <f t="shared" si="11"/>
        <v>0</v>
      </c>
      <c r="V53" s="86">
        <f t="shared" si="11"/>
        <v>53200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334384</v>
      </c>
      <c r="AC53" s="86">
        <f t="shared" si="11"/>
        <v>1323</v>
      </c>
      <c r="AD53" s="86">
        <f t="shared" si="11"/>
        <v>0</v>
      </c>
      <c r="AE53" s="86">
        <f t="shared" si="11"/>
        <v>212462</v>
      </c>
      <c r="AF53" s="86">
        <f t="shared" si="11"/>
        <v>0</v>
      </c>
      <c r="AG53" s="86">
        <f t="shared" si="11"/>
        <v>0</v>
      </c>
      <c r="AH53" s="86">
        <f t="shared" si="11"/>
        <v>5950</v>
      </c>
      <c r="AI53" s="86">
        <f t="shared" si="11"/>
        <v>0</v>
      </c>
      <c r="AJ53" s="86">
        <f t="shared" si="11"/>
        <v>0</v>
      </c>
      <c r="AK53" s="86">
        <f t="shared" si="11"/>
        <v>259300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52938.240000000005</v>
      </c>
      <c r="BJ53" s="86">
        <f t="shared" si="11"/>
        <v>0</v>
      </c>
      <c r="BK53" s="86">
        <f t="shared" si="11"/>
        <v>0</v>
      </c>
      <c r="BL53" s="86">
        <f t="shared" si="11"/>
        <v>97423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2835289.41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37C9F-FB68-4509-9890-1F98C1DD23A6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Entrate_Bilancio_2022</vt:lpstr>
      <vt:lpstr>Entrate_Bilancio_2023</vt:lpstr>
      <vt:lpstr>Entrate_Bilancio_2024</vt:lpstr>
      <vt:lpstr>Entrate_Rendiconto_Anno0</vt:lpstr>
      <vt:lpstr>Spese_Bilancio_2022</vt:lpstr>
      <vt:lpstr>Spese_Bilancio_2023</vt:lpstr>
      <vt:lpstr>Spese_Bilancio_2024</vt:lpstr>
      <vt:lpstr>Spese_Rendiconto_Anno0</vt:lpstr>
      <vt:lpstr>Entrate_Bilancio_2022!Area_stampa</vt:lpstr>
      <vt:lpstr>Entrate_Bilancio_2023!Area_stampa</vt:lpstr>
      <vt:lpstr>Entrate_Bilancio_2024!Area_stampa</vt:lpstr>
      <vt:lpstr>Entrate_Rendiconto_Anno0!Area_stampa</vt:lpstr>
      <vt:lpstr>Spese_Bilancio_2022!Area_stampa</vt:lpstr>
      <vt:lpstr>Spese_Bilancio_2023!Area_stampa</vt:lpstr>
      <vt:lpstr>Spese_Bilancio_2024!Area_stampa</vt:lpstr>
      <vt:lpstr>Spese_Rendiconto_Anno0!Area_stampa</vt:lpstr>
      <vt:lpstr>Spese_Bilancio_2022!Titoli_stampa</vt:lpstr>
      <vt:lpstr>Spese_Bilancio_2023!Titoli_stampa</vt:lpstr>
      <vt:lpstr>Spese_Bilancio_2024!Titoli_stampa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2025-05-31T14:53:30Z</dcterms:modified>
</cp:coreProperties>
</file>