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43C968D7-075D-4149-A130-43B093859927}" xr6:coauthVersionLast="47" xr6:coauthVersionMax="47" xr10:uidLastSave="{00000000-0000-0000-0000-000000000000}"/>
  <bookViews>
    <workbookView xWindow="-120" yWindow="-120" windowWidth="29040" windowHeight="15840" xr2:uid="{0DCA2364-A10F-47A7-A2D5-BB1000C55865}"/>
  </bookViews>
  <sheets>
    <sheet name="Entrate_Bilancio_2020" sheetId="1" r:id="rId1"/>
    <sheet name="Entrate_Bilancio_2021" sheetId="2" r:id="rId2"/>
    <sheet name="Entrate_Bilancio_2022" sheetId="3" r:id="rId3"/>
    <sheet name="Entrate_Rendiconto_Anno0" sheetId="4" state="hidden" r:id="rId4"/>
    <sheet name="Spese_Bilancio_2020" sheetId="5" r:id="rId5"/>
    <sheet name="Spese_Bilancio_2021" sheetId="6" r:id="rId6"/>
    <sheet name="Spese_Bilancio_2022" sheetId="7" r:id="rId7"/>
    <sheet name="Spese_Rendiconto_Anno0" sheetId="8" state="hidden" r:id="rId8"/>
  </sheets>
  <definedNames>
    <definedName name="_xlnm.Print_Area" localSheetId="0">Entrate_Bilancio_2020!$B$1:$E$58</definedName>
    <definedName name="_xlnm.Print_Area" localSheetId="1">Entrate_Bilancio_2021!$B$1:$E$58</definedName>
    <definedName name="_xlnm.Print_Area" localSheetId="2">Entrate_Bilancio_2022!$B$1:$E$58</definedName>
    <definedName name="_xlnm.Print_Area" localSheetId="3">Entrate_Rendiconto_Anno0!$B$1:$E$59</definedName>
    <definedName name="_xlnm.Print_Area" localSheetId="4">Spese_Bilancio_2020!$B$1:$BX$53</definedName>
    <definedName name="_xlnm.Print_Area" localSheetId="5">Spese_Bilancio_2021!$B$1:$BX$53</definedName>
    <definedName name="_xlnm.Print_Area" localSheetId="6">Spese_Bilancio_2022!$B$1:$BX$53</definedName>
    <definedName name="_xlnm.Print_Area" localSheetId="7">Spese_Rendiconto_Anno0!$B$1:$BX$54</definedName>
    <definedName name="_xlnm.Print_Titles" localSheetId="4">Spese_Bilancio_2020!$B:$C</definedName>
    <definedName name="_xlnm.Print_Titles" localSheetId="5">Spese_Bilancio_2021!$B:$C</definedName>
    <definedName name="_xlnm.Print_Titles" localSheetId="6">Spese_Bilancio_2022!$B:$C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E57" i="1" s="1"/>
  <c r="E58" i="1" s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D58" i="1" s="1"/>
  <c r="D16" i="2"/>
  <c r="E16" i="2"/>
  <c r="D23" i="2"/>
  <c r="E23" i="2"/>
  <c r="D30" i="2"/>
  <c r="E30" i="2"/>
  <c r="D37" i="2"/>
  <c r="D57" i="2" s="1"/>
  <c r="D58" i="2" s="1"/>
  <c r="E37" i="2"/>
  <c r="D43" i="2"/>
  <c r="E43" i="2"/>
  <c r="D49" i="2"/>
  <c r="E49" i="2"/>
  <c r="D52" i="2"/>
  <c r="E52" i="2"/>
  <c r="D56" i="2"/>
  <c r="E56" i="2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57" i="3"/>
  <c r="D58" i="3" s="1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X20" i="5"/>
  <c r="BV23" i="5"/>
  <c r="BW23" i="5"/>
  <c r="BX23" i="5"/>
  <c r="BV24" i="5"/>
  <c r="BV28" i="5" s="1"/>
  <c r="BW24" i="5"/>
  <c r="BX24" i="5"/>
  <c r="BV25" i="5"/>
  <c r="BW25" i="5"/>
  <c r="BW28" i="5" s="1"/>
  <c r="BX25" i="5"/>
  <c r="BV26" i="5"/>
  <c r="BW26" i="5"/>
  <c r="BX26" i="5"/>
  <c r="BX28" i="5" s="1"/>
  <c r="BV27" i="5"/>
  <c r="BW27" i="5"/>
  <c r="BX27" i="5"/>
  <c r="D28" i="5"/>
  <c r="D53" i="5" s="1"/>
  <c r="E28" i="5"/>
  <c r="F28" i="5"/>
  <c r="G28" i="5"/>
  <c r="H28" i="5"/>
  <c r="H53" i="5" s="1"/>
  <c r="I28" i="5"/>
  <c r="J28" i="5"/>
  <c r="K28" i="5"/>
  <c r="L28" i="5"/>
  <c r="L53" i="5" s="1"/>
  <c r="M28" i="5"/>
  <c r="N28" i="5"/>
  <c r="O28" i="5"/>
  <c r="P28" i="5"/>
  <c r="P53" i="5" s="1"/>
  <c r="Q28" i="5"/>
  <c r="R28" i="5"/>
  <c r="S28" i="5"/>
  <c r="T28" i="5"/>
  <c r="T53" i="5" s="1"/>
  <c r="U28" i="5"/>
  <c r="V28" i="5"/>
  <c r="W28" i="5"/>
  <c r="X28" i="5"/>
  <c r="X53" i="5" s="1"/>
  <c r="Y28" i="5"/>
  <c r="Z28" i="5"/>
  <c r="AA28" i="5"/>
  <c r="AB28" i="5"/>
  <c r="AB53" i="5" s="1"/>
  <c r="AC28" i="5"/>
  <c r="AD28" i="5"/>
  <c r="AE28" i="5"/>
  <c r="AF28" i="5"/>
  <c r="AF53" i="5" s="1"/>
  <c r="AG28" i="5"/>
  <c r="AH28" i="5"/>
  <c r="AI28" i="5"/>
  <c r="AJ28" i="5"/>
  <c r="AJ53" i="5" s="1"/>
  <c r="AK28" i="5"/>
  <c r="AL28" i="5"/>
  <c r="AM28" i="5"/>
  <c r="AN28" i="5"/>
  <c r="AN53" i="5" s="1"/>
  <c r="AO28" i="5"/>
  <c r="AP28" i="5"/>
  <c r="AQ28" i="5"/>
  <c r="AR28" i="5"/>
  <c r="AR53" i="5" s="1"/>
  <c r="AS28" i="5"/>
  <c r="AT28" i="5"/>
  <c r="AU28" i="5"/>
  <c r="AV28" i="5"/>
  <c r="AV53" i="5" s="1"/>
  <c r="AW28" i="5"/>
  <c r="AX28" i="5"/>
  <c r="AY28" i="5"/>
  <c r="AZ28" i="5"/>
  <c r="AZ53" i="5" s="1"/>
  <c r="BA28" i="5"/>
  <c r="BB28" i="5"/>
  <c r="BC28" i="5"/>
  <c r="BD28" i="5"/>
  <c r="BD53" i="5" s="1"/>
  <c r="BE28" i="5"/>
  <c r="BF28" i="5"/>
  <c r="BG28" i="5"/>
  <c r="BH28" i="5"/>
  <c r="BH53" i="5" s="1"/>
  <c r="BI28" i="5"/>
  <c r="BJ28" i="5"/>
  <c r="BK28" i="5"/>
  <c r="BL28" i="5"/>
  <c r="BL53" i="5" s="1"/>
  <c r="BM28" i="5"/>
  <c r="BN28" i="5"/>
  <c r="BO28" i="5"/>
  <c r="BP28" i="5"/>
  <c r="BP53" i="5" s="1"/>
  <c r="BQ28" i="5"/>
  <c r="BR28" i="5"/>
  <c r="BS28" i="5"/>
  <c r="BT28" i="5"/>
  <c r="BT53" i="5" s="1"/>
  <c r="BV31" i="5"/>
  <c r="BV35" i="5" s="1"/>
  <c r="BW31" i="5"/>
  <c r="BX31" i="5"/>
  <c r="BV32" i="5"/>
  <c r="BW32" i="5"/>
  <c r="BW35" i="5" s="1"/>
  <c r="BX32" i="5"/>
  <c r="BV33" i="5"/>
  <c r="BW33" i="5"/>
  <c r="BX33" i="5"/>
  <c r="BX35" i="5" s="1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8" i="5"/>
  <c r="BV42" i="5" s="1"/>
  <c r="BW38" i="5"/>
  <c r="BX38" i="5"/>
  <c r="BV39" i="5"/>
  <c r="BW39" i="5"/>
  <c r="BW42" i="5" s="1"/>
  <c r="BX39" i="5"/>
  <c r="BV40" i="5"/>
  <c r="BW40" i="5"/>
  <c r="BX40" i="5"/>
  <c r="BX42" i="5" s="1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5" i="5"/>
  <c r="BW45" i="5"/>
  <c r="BX45" i="5"/>
  <c r="D46" i="5"/>
  <c r="E46" i="5"/>
  <c r="E53" i="5" s="1"/>
  <c r="F46" i="5"/>
  <c r="G46" i="5"/>
  <c r="H46" i="5"/>
  <c r="I46" i="5"/>
  <c r="I53" i="5" s="1"/>
  <c r="J46" i="5"/>
  <c r="K46" i="5"/>
  <c r="L46" i="5"/>
  <c r="M46" i="5"/>
  <c r="M53" i="5" s="1"/>
  <c r="N46" i="5"/>
  <c r="O46" i="5"/>
  <c r="P46" i="5"/>
  <c r="Q46" i="5"/>
  <c r="Q53" i="5" s="1"/>
  <c r="R46" i="5"/>
  <c r="S46" i="5"/>
  <c r="T46" i="5"/>
  <c r="U46" i="5"/>
  <c r="U53" i="5" s="1"/>
  <c r="V46" i="5"/>
  <c r="W46" i="5"/>
  <c r="X46" i="5"/>
  <c r="Y46" i="5"/>
  <c r="Y53" i="5" s="1"/>
  <c r="Z46" i="5"/>
  <c r="AA46" i="5"/>
  <c r="AB46" i="5"/>
  <c r="AC46" i="5"/>
  <c r="AC53" i="5" s="1"/>
  <c r="AD46" i="5"/>
  <c r="AE46" i="5"/>
  <c r="AF46" i="5"/>
  <c r="AG46" i="5"/>
  <c r="AG53" i="5" s="1"/>
  <c r="AH46" i="5"/>
  <c r="AI46" i="5"/>
  <c r="AJ46" i="5"/>
  <c r="AK46" i="5"/>
  <c r="AK53" i="5" s="1"/>
  <c r="AL46" i="5"/>
  <c r="AM46" i="5"/>
  <c r="AN46" i="5"/>
  <c r="AO46" i="5"/>
  <c r="AO53" i="5" s="1"/>
  <c r="AP46" i="5"/>
  <c r="AQ46" i="5"/>
  <c r="AR46" i="5"/>
  <c r="AS46" i="5"/>
  <c r="AS53" i="5" s="1"/>
  <c r="AT46" i="5"/>
  <c r="AU46" i="5"/>
  <c r="AV46" i="5"/>
  <c r="AW46" i="5"/>
  <c r="AW53" i="5" s="1"/>
  <c r="AX46" i="5"/>
  <c r="AY46" i="5"/>
  <c r="AZ46" i="5"/>
  <c r="BA46" i="5"/>
  <c r="BA53" i="5" s="1"/>
  <c r="BB46" i="5"/>
  <c r="BC46" i="5"/>
  <c r="BD46" i="5"/>
  <c r="BE46" i="5"/>
  <c r="BE53" i="5" s="1"/>
  <c r="BF46" i="5"/>
  <c r="BG46" i="5"/>
  <c r="BH46" i="5"/>
  <c r="BI46" i="5"/>
  <c r="BI53" i="5" s="1"/>
  <c r="BJ46" i="5"/>
  <c r="BK46" i="5"/>
  <c r="BL46" i="5"/>
  <c r="BM46" i="5"/>
  <c r="BM53" i="5" s="1"/>
  <c r="BN46" i="5"/>
  <c r="BO46" i="5"/>
  <c r="BP46" i="5"/>
  <c r="BQ46" i="5"/>
  <c r="BQ53" i="5" s="1"/>
  <c r="BR46" i="5"/>
  <c r="BS46" i="5"/>
  <c r="BT46" i="5"/>
  <c r="BV46" i="5"/>
  <c r="BW46" i="5"/>
  <c r="BX46" i="5"/>
  <c r="BV49" i="5"/>
  <c r="BW49" i="5"/>
  <c r="BW51" i="5" s="1"/>
  <c r="BX49" i="5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V51" i="5"/>
  <c r="BX51" i="5"/>
  <c r="F53" i="5"/>
  <c r="G53" i="5"/>
  <c r="J53" i="5"/>
  <c r="K53" i="5"/>
  <c r="N53" i="5"/>
  <c r="O53" i="5"/>
  <c r="R53" i="5"/>
  <c r="S53" i="5"/>
  <c r="V53" i="5"/>
  <c r="W53" i="5"/>
  <c r="Z53" i="5"/>
  <c r="AA53" i="5"/>
  <c r="AD53" i="5"/>
  <c r="AE53" i="5"/>
  <c r="AH53" i="5"/>
  <c r="AI53" i="5"/>
  <c r="AL53" i="5"/>
  <c r="AM53" i="5"/>
  <c r="AP53" i="5"/>
  <c r="AQ53" i="5"/>
  <c r="AT53" i="5"/>
  <c r="AU53" i="5"/>
  <c r="AX53" i="5"/>
  <c r="AY53" i="5"/>
  <c r="BB53" i="5"/>
  <c r="BC53" i="5"/>
  <c r="BF53" i="5"/>
  <c r="BG53" i="5"/>
  <c r="BJ53" i="5"/>
  <c r="BK53" i="5"/>
  <c r="BN53" i="5"/>
  <c r="BO53" i="5"/>
  <c r="BR53" i="5"/>
  <c r="BS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X20" i="6" s="1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V23" i="6"/>
  <c r="BW23" i="6"/>
  <c r="BX23" i="6"/>
  <c r="BV24" i="6"/>
  <c r="BV28" i="6" s="1"/>
  <c r="BW24" i="6"/>
  <c r="BX24" i="6"/>
  <c r="BV25" i="6"/>
  <c r="BW25" i="6"/>
  <c r="BW28" i="6" s="1"/>
  <c r="BX25" i="6"/>
  <c r="BV26" i="6"/>
  <c r="BW26" i="6"/>
  <c r="BX26" i="6"/>
  <c r="BX28" i="6" s="1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31" i="6"/>
  <c r="BV35" i="6" s="1"/>
  <c r="BW31" i="6"/>
  <c r="BX31" i="6"/>
  <c r="BV32" i="6"/>
  <c r="BW32" i="6"/>
  <c r="BW35" i="6" s="1"/>
  <c r="BX32" i="6"/>
  <c r="BV33" i="6"/>
  <c r="BW33" i="6"/>
  <c r="BX33" i="6"/>
  <c r="BX35" i="6" s="1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8" i="6"/>
  <c r="BV42" i="6" s="1"/>
  <c r="BW38" i="6"/>
  <c r="BX38" i="6"/>
  <c r="BV39" i="6"/>
  <c r="BW39" i="6"/>
  <c r="BW42" i="6" s="1"/>
  <c r="BX39" i="6"/>
  <c r="BV40" i="6"/>
  <c r="BW40" i="6"/>
  <c r="BX40" i="6"/>
  <c r="BX42" i="6" s="1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5" i="6"/>
  <c r="BW45" i="6"/>
  <c r="BX45" i="6"/>
  <c r="D46" i="6"/>
  <c r="E46" i="6"/>
  <c r="E53" i="6" s="1"/>
  <c r="F46" i="6"/>
  <c r="G46" i="6"/>
  <c r="H46" i="6"/>
  <c r="I46" i="6"/>
  <c r="I53" i="6" s="1"/>
  <c r="J46" i="6"/>
  <c r="K46" i="6"/>
  <c r="L46" i="6"/>
  <c r="M46" i="6"/>
  <c r="M53" i="6" s="1"/>
  <c r="N46" i="6"/>
  <c r="O46" i="6"/>
  <c r="P46" i="6"/>
  <c r="Q46" i="6"/>
  <c r="Q53" i="6" s="1"/>
  <c r="R46" i="6"/>
  <c r="S46" i="6"/>
  <c r="T46" i="6"/>
  <c r="U46" i="6"/>
  <c r="U53" i="6" s="1"/>
  <c r="V46" i="6"/>
  <c r="W46" i="6"/>
  <c r="X46" i="6"/>
  <c r="Y46" i="6"/>
  <c r="Y53" i="6" s="1"/>
  <c r="Z46" i="6"/>
  <c r="AA46" i="6"/>
  <c r="AB46" i="6"/>
  <c r="AC46" i="6"/>
  <c r="AC53" i="6" s="1"/>
  <c r="AD46" i="6"/>
  <c r="AE46" i="6"/>
  <c r="AF46" i="6"/>
  <c r="AG46" i="6"/>
  <c r="AG53" i="6" s="1"/>
  <c r="AH46" i="6"/>
  <c r="AI46" i="6"/>
  <c r="AJ46" i="6"/>
  <c r="AK46" i="6"/>
  <c r="AK53" i="6" s="1"/>
  <c r="AL46" i="6"/>
  <c r="AM46" i="6"/>
  <c r="AN46" i="6"/>
  <c r="AO46" i="6"/>
  <c r="AO53" i="6" s="1"/>
  <c r="AP46" i="6"/>
  <c r="AQ46" i="6"/>
  <c r="AR46" i="6"/>
  <c r="AS46" i="6"/>
  <c r="AS53" i="6" s="1"/>
  <c r="AT46" i="6"/>
  <c r="AU46" i="6"/>
  <c r="AV46" i="6"/>
  <c r="AW46" i="6"/>
  <c r="AW53" i="6" s="1"/>
  <c r="AX46" i="6"/>
  <c r="AY46" i="6"/>
  <c r="AZ46" i="6"/>
  <c r="BA46" i="6"/>
  <c r="BA53" i="6" s="1"/>
  <c r="BB46" i="6"/>
  <c r="BC46" i="6"/>
  <c r="BD46" i="6"/>
  <c r="BE46" i="6"/>
  <c r="BE53" i="6" s="1"/>
  <c r="BF46" i="6"/>
  <c r="BG46" i="6"/>
  <c r="BH46" i="6"/>
  <c r="BI46" i="6"/>
  <c r="BI53" i="6" s="1"/>
  <c r="BJ46" i="6"/>
  <c r="BK46" i="6"/>
  <c r="BL46" i="6"/>
  <c r="BM46" i="6"/>
  <c r="BM53" i="6" s="1"/>
  <c r="BN46" i="6"/>
  <c r="BO46" i="6"/>
  <c r="BP46" i="6"/>
  <c r="BQ46" i="6"/>
  <c r="BQ53" i="6" s="1"/>
  <c r="BR46" i="6"/>
  <c r="BS46" i="6"/>
  <c r="BT46" i="6"/>
  <c r="BV46" i="6"/>
  <c r="BW46" i="6"/>
  <c r="BX46" i="6"/>
  <c r="BV49" i="6"/>
  <c r="BW49" i="6"/>
  <c r="BW51" i="6" s="1"/>
  <c r="BX49" i="6"/>
  <c r="BV50" i="6"/>
  <c r="BW50" i="6"/>
  <c r="BX50" i="6"/>
  <c r="BX51" i="6" s="1"/>
  <c r="D51" i="6"/>
  <c r="E51" i="6"/>
  <c r="F51" i="6"/>
  <c r="G51" i="6"/>
  <c r="G53" i="6" s="1"/>
  <c r="H51" i="6"/>
  <c r="I51" i="6"/>
  <c r="J51" i="6"/>
  <c r="K51" i="6"/>
  <c r="K53" i="6" s="1"/>
  <c r="L51" i="6"/>
  <c r="M51" i="6"/>
  <c r="N51" i="6"/>
  <c r="O51" i="6"/>
  <c r="O53" i="6" s="1"/>
  <c r="P51" i="6"/>
  <c r="Q51" i="6"/>
  <c r="R51" i="6"/>
  <c r="S51" i="6"/>
  <c r="S53" i="6" s="1"/>
  <c r="T51" i="6"/>
  <c r="U51" i="6"/>
  <c r="V51" i="6"/>
  <c r="W51" i="6"/>
  <c r="W53" i="6" s="1"/>
  <c r="X51" i="6"/>
  <c r="Y51" i="6"/>
  <c r="Z51" i="6"/>
  <c r="AA51" i="6"/>
  <c r="AA53" i="6" s="1"/>
  <c r="AB51" i="6"/>
  <c r="AC51" i="6"/>
  <c r="AD51" i="6"/>
  <c r="AE51" i="6"/>
  <c r="AE53" i="6" s="1"/>
  <c r="AF51" i="6"/>
  <c r="AG51" i="6"/>
  <c r="AH51" i="6"/>
  <c r="AI51" i="6"/>
  <c r="AI53" i="6" s="1"/>
  <c r="AJ51" i="6"/>
  <c r="AK51" i="6"/>
  <c r="AL51" i="6"/>
  <c r="AM51" i="6"/>
  <c r="AM53" i="6" s="1"/>
  <c r="AN51" i="6"/>
  <c r="AO51" i="6"/>
  <c r="AP51" i="6"/>
  <c r="AQ51" i="6"/>
  <c r="AQ53" i="6" s="1"/>
  <c r="AR51" i="6"/>
  <c r="AS51" i="6"/>
  <c r="AT51" i="6"/>
  <c r="AU51" i="6"/>
  <c r="AU53" i="6" s="1"/>
  <c r="AV51" i="6"/>
  <c r="AW51" i="6"/>
  <c r="AX51" i="6"/>
  <c r="AY51" i="6"/>
  <c r="AY53" i="6" s="1"/>
  <c r="AZ51" i="6"/>
  <c r="BA51" i="6"/>
  <c r="BB51" i="6"/>
  <c r="BC51" i="6"/>
  <c r="BC53" i="6" s="1"/>
  <c r="BD51" i="6"/>
  <c r="BE51" i="6"/>
  <c r="BF51" i="6"/>
  <c r="BG51" i="6"/>
  <c r="BG53" i="6" s="1"/>
  <c r="BH51" i="6"/>
  <c r="BI51" i="6"/>
  <c r="BJ51" i="6"/>
  <c r="BK51" i="6"/>
  <c r="BK53" i="6" s="1"/>
  <c r="BL51" i="6"/>
  <c r="BM51" i="6"/>
  <c r="BN51" i="6"/>
  <c r="BO51" i="6"/>
  <c r="BO53" i="6" s="1"/>
  <c r="BP51" i="6"/>
  <c r="BQ51" i="6"/>
  <c r="BR51" i="6"/>
  <c r="BS51" i="6"/>
  <c r="BS53" i="6" s="1"/>
  <c r="BT51" i="6"/>
  <c r="BV51" i="6"/>
  <c r="F53" i="6"/>
  <c r="J53" i="6"/>
  <c r="N53" i="6"/>
  <c r="R53" i="6"/>
  <c r="V53" i="6"/>
  <c r="Z53" i="6"/>
  <c r="AD53" i="6"/>
  <c r="AH53" i="6"/>
  <c r="AL53" i="6"/>
  <c r="AP53" i="6"/>
  <c r="AT53" i="6"/>
  <c r="AX53" i="6"/>
  <c r="BB53" i="6"/>
  <c r="BF53" i="6"/>
  <c r="BJ53" i="6"/>
  <c r="BN53" i="6"/>
  <c r="BR53" i="6"/>
  <c r="BU53" i="6"/>
  <c r="BV8" i="7"/>
  <c r="BV10" i="7"/>
  <c r="BW10" i="7"/>
  <c r="BX10" i="7"/>
  <c r="BV11" i="7"/>
  <c r="BW11" i="7"/>
  <c r="BX11" i="7"/>
  <c r="BX20" i="7" s="1"/>
  <c r="BX53" i="7" s="1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G53" i="7" s="1"/>
  <c r="H20" i="7"/>
  <c r="I20" i="7"/>
  <c r="J20" i="7"/>
  <c r="K20" i="7"/>
  <c r="L20" i="7"/>
  <c r="M20" i="7"/>
  <c r="N20" i="7"/>
  <c r="O20" i="7"/>
  <c r="O53" i="7" s="1"/>
  <c r="P20" i="7"/>
  <c r="Q20" i="7"/>
  <c r="R20" i="7"/>
  <c r="S20" i="7"/>
  <c r="T20" i="7"/>
  <c r="U20" i="7"/>
  <c r="V20" i="7"/>
  <c r="W20" i="7"/>
  <c r="W53" i="7" s="1"/>
  <c r="X20" i="7"/>
  <c r="Y20" i="7"/>
  <c r="Z20" i="7"/>
  <c r="AA20" i="7"/>
  <c r="AB20" i="7"/>
  <c r="AC20" i="7"/>
  <c r="AD20" i="7"/>
  <c r="AE20" i="7"/>
  <c r="AE53" i="7" s="1"/>
  <c r="AF20" i="7"/>
  <c r="AG20" i="7"/>
  <c r="AH20" i="7"/>
  <c r="AI20" i="7"/>
  <c r="AJ20" i="7"/>
  <c r="AK20" i="7"/>
  <c r="AL20" i="7"/>
  <c r="AM20" i="7"/>
  <c r="AM53" i="7" s="1"/>
  <c r="AN20" i="7"/>
  <c r="AO20" i="7"/>
  <c r="AP20" i="7"/>
  <c r="AQ20" i="7"/>
  <c r="AR20" i="7"/>
  <c r="AS20" i="7"/>
  <c r="AT20" i="7"/>
  <c r="AU20" i="7"/>
  <c r="AU53" i="7" s="1"/>
  <c r="AV20" i="7"/>
  <c r="AW20" i="7"/>
  <c r="AX20" i="7"/>
  <c r="AY20" i="7"/>
  <c r="AZ20" i="7"/>
  <c r="BA20" i="7"/>
  <c r="BB20" i="7"/>
  <c r="BC20" i="7"/>
  <c r="BC53" i="7" s="1"/>
  <c r="BD20" i="7"/>
  <c r="BE20" i="7"/>
  <c r="BF20" i="7"/>
  <c r="BG20" i="7"/>
  <c r="BH20" i="7"/>
  <c r="BI20" i="7"/>
  <c r="BJ20" i="7"/>
  <c r="BK20" i="7"/>
  <c r="BK53" i="7" s="1"/>
  <c r="BL20" i="7"/>
  <c r="BM20" i="7"/>
  <c r="BN20" i="7"/>
  <c r="BO20" i="7"/>
  <c r="BP20" i="7"/>
  <c r="BQ20" i="7"/>
  <c r="BR20" i="7"/>
  <c r="BS20" i="7"/>
  <c r="BS53" i="7" s="1"/>
  <c r="BT20" i="7"/>
  <c r="BV23" i="7"/>
  <c r="BW23" i="7"/>
  <c r="BX23" i="7"/>
  <c r="BV24" i="7"/>
  <c r="BV28" i="7" s="1"/>
  <c r="BW24" i="7"/>
  <c r="BX24" i="7"/>
  <c r="BV25" i="7"/>
  <c r="BW25" i="7"/>
  <c r="BW28" i="7" s="1"/>
  <c r="BX25" i="7"/>
  <c r="BV26" i="7"/>
  <c r="BW26" i="7"/>
  <c r="BX26" i="7"/>
  <c r="BX28" i="7" s="1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V31" i="7"/>
  <c r="BV35" i="7" s="1"/>
  <c r="BW31" i="7"/>
  <c r="BX31" i="7"/>
  <c r="BV32" i="7"/>
  <c r="BW32" i="7"/>
  <c r="BW35" i="7" s="1"/>
  <c r="BX32" i="7"/>
  <c r="BV33" i="7"/>
  <c r="BW33" i="7"/>
  <c r="BX33" i="7"/>
  <c r="BX35" i="7" s="1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8" i="7"/>
  <c r="BV42" i="7" s="1"/>
  <c r="BW38" i="7"/>
  <c r="BX38" i="7"/>
  <c r="BV39" i="7"/>
  <c r="BW39" i="7"/>
  <c r="BW42" i="7" s="1"/>
  <c r="BX39" i="7"/>
  <c r="BV40" i="7"/>
  <c r="BW40" i="7"/>
  <c r="BX40" i="7"/>
  <c r="BX42" i="7" s="1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5" i="7"/>
  <c r="BW45" i="7"/>
  <c r="BX45" i="7"/>
  <c r="D46" i="7"/>
  <c r="E46" i="7"/>
  <c r="E53" i="7" s="1"/>
  <c r="F46" i="7"/>
  <c r="G46" i="7"/>
  <c r="H46" i="7"/>
  <c r="I46" i="7"/>
  <c r="I53" i="7" s="1"/>
  <c r="J46" i="7"/>
  <c r="K46" i="7"/>
  <c r="L46" i="7"/>
  <c r="M46" i="7"/>
  <c r="M53" i="7" s="1"/>
  <c r="N46" i="7"/>
  <c r="O46" i="7"/>
  <c r="P46" i="7"/>
  <c r="Q46" i="7"/>
  <c r="Q53" i="7" s="1"/>
  <c r="R46" i="7"/>
  <c r="S46" i="7"/>
  <c r="T46" i="7"/>
  <c r="U46" i="7"/>
  <c r="U53" i="7" s="1"/>
  <c r="V46" i="7"/>
  <c r="W46" i="7"/>
  <c r="X46" i="7"/>
  <c r="Y46" i="7"/>
  <c r="Y53" i="7" s="1"/>
  <c r="Z46" i="7"/>
  <c r="AA46" i="7"/>
  <c r="AB46" i="7"/>
  <c r="AC46" i="7"/>
  <c r="AC53" i="7" s="1"/>
  <c r="AD46" i="7"/>
  <c r="AE46" i="7"/>
  <c r="AF46" i="7"/>
  <c r="AG46" i="7"/>
  <c r="AG53" i="7" s="1"/>
  <c r="AH46" i="7"/>
  <c r="AI46" i="7"/>
  <c r="AJ46" i="7"/>
  <c r="AK46" i="7"/>
  <c r="AK53" i="7" s="1"/>
  <c r="AL46" i="7"/>
  <c r="AM46" i="7"/>
  <c r="AN46" i="7"/>
  <c r="AO46" i="7"/>
  <c r="AO53" i="7" s="1"/>
  <c r="AP46" i="7"/>
  <c r="AQ46" i="7"/>
  <c r="AR46" i="7"/>
  <c r="AS46" i="7"/>
  <c r="AS53" i="7" s="1"/>
  <c r="AT46" i="7"/>
  <c r="AU46" i="7"/>
  <c r="AV46" i="7"/>
  <c r="AW46" i="7"/>
  <c r="AW53" i="7" s="1"/>
  <c r="AX46" i="7"/>
  <c r="AY46" i="7"/>
  <c r="AZ46" i="7"/>
  <c r="BA46" i="7"/>
  <c r="BA53" i="7" s="1"/>
  <c r="BB46" i="7"/>
  <c r="BC46" i="7"/>
  <c r="BD46" i="7"/>
  <c r="BE46" i="7"/>
  <c r="BE53" i="7" s="1"/>
  <c r="BF46" i="7"/>
  <c r="BG46" i="7"/>
  <c r="BH46" i="7"/>
  <c r="BI46" i="7"/>
  <c r="BI53" i="7" s="1"/>
  <c r="BJ46" i="7"/>
  <c r="BK46" i="7"/>
  <c r="BL46" i="7"/>
  <c r="BM46" i="7"/>
  <c r="BM53" i="7" s="1"/>
  <c r="BN46" i="7"/>
  <c r="BO46" i="7"/>
  <c r="BP46" i="7"/>
  <c r="BQ46" i="7"/>
  <c r="BQ53" i="7" s="1"/>
  <c r="BR46" i="7"/>
  <c r="BS46" i="7"/>
  <c r="BT46" i="7"/>
  <c r="BV46" i="7"/>
  <c r="BW46" i="7"/>
  <c r="BX46" i="7"/>
  <c r="BV49" i="7"/>
  <c r="BW49" i="7"/>
  <c r="BW51" i="7" s="1"/>
  <c r="BX49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V51" i="7"/>
  <c r="BX51" i="7"/>
  <c r="F53" i="7"/>
  <c r="J53" i="7"/>
  <c r="K53" i="7"/>
  <c r="N53" i="7"/>
  <c r="R53" i="7"/>
  <c r="S53" i="7"/>
  <c r="V53" i="7"/>
  <c r="Z53" i="7"/>
  <c r="AA53" i="7"/>
  <c r="AD53" i="7"/>
  <c r="AH53" i="7"/>
  <c r="AI53" i="7"/>
  <c r="AL53" i="7"/>
  <c r="AP53" i="7"/>
  <c r="AQ53" i="7"/>
  <c r="AT53" i="7"/>
  <c r="AX53" i="7"/>
  <c r="AY53" i="7"/>
  <c r="BB53" i="7"/>
  <c r="BF53" i="7"/>
  <c r="BG53" i="7"/>
  <c r="BJ53" i="7"/>
  <c r="BN53" i="7"/>
  <c r="BO53" i="7"/>
  <c r="BR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X20" i="8"/>
  <c r="BV23" i="8"/>
  <c r="BW23" i="8"/>
  <c r="BX23" i="8"/>
  <c r="BV24" i="8"/>
  <c r="BV28" i="8" s="1"/>
  <c r="BW24" i="8"/>
  <c r="BX24" i="8"/>
  <c r="BV25" i="8"/>
  <c r="BW25" i="8"/>
  <c r="BW28" i="8" s="1"/>
  <c r="BX25" i="8"/>
  <c r="BV26" i="8"/>
  <c r="BW26" i="8"/>
  <c r="BX26" i="8"/>
  <c r="BX28" i="8" s="1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V31" i="8"/>
  <c r="BV35" i="8" s="1"/>
  <c r="BW31" i="8"/>
  <c r="BX31" i="8"/>
  <c r="BV32" i="8"/>
  <c r="BW32" i="8"/>
  <c r="BW35" i="8" s="1"/>
  <c r="BX32" i="8"/>
  <c r="BV33" i="8"/>
  <c r="BW33" i="8"/>
  <c r="BX33" i="8"/>
  <c r="BX35" i="8" s="1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8" i="8"/>
  <c r="BV42" i="8" s="1"/>
  <c r="BW38" i="8"/>
  <c r="BX38" i="8"/>
  <c r="BV39" i="8"/>
  <c r="BW39" i="8"/>
  <c r="BW42" i="8" s="1"/>
  <c r="BX39" i="8"/>
  <c r="BV40" i="8"/>
  <c r="BW40" i="8"/>
  <c r="BX40" i="8"/>
  <c r="BX42" i="8" s="1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5" i="8"/>
  <c r="BW45" i="8"/>
  <c r="BX45" i="8"/>
  <c r="D46" i="8"/>
  <c r="E46" i="8"/>
  <c r="E53" i="8" s="1"/>
  <c r="F46" i="8"/>
  <c r="G46" i="8"/>
  <c r="H46" i="8"/>
  <c r="I46" i="8"/>
  <c r="J46" i="8"/>
  <c r="K46" i="8"/>
  <c r="L46" i="8"/>
  <c r="M46" i="8"/>
  <c r="M53" i="8" s="1"/>
  <c r="N46" i="8"/>
  <c r="O46" i="8"/>
  <c r="P46" i="8"/>
  <c r="Q46" i="8"/>
  <c r="Q53" i="8" s="1"/>
  <c r="R46" i="8"/>
  <c r="S46" i="8"/>
  <c r="T46" i="8"/>
  <c r="U46" i="8"/>
  <c r="U53" i="8" s="1"/>
  <c r="V46" i="8"/>
  <c r="W46" i="8"/>
  <c r="X46" i="8"/>
  <c r="Y46" i="8"/>
  <c r="Z46" i="8"/>
  <c r="AA46" i="8"/>
  <c r="AB46" i="8"/>
  <c r="AC46" i="8"/>
  <c r="AC53" i="8" s="1"/>
  <c r="AD46" i="8"/>
  <c r="AE46" i="8"/>
  <c r="AF46" i="8"/>
  <c r="AG46" i="8"/>
  <c r="AG53" i="8" s="1"/>
  <c r="AH46" i="8"/>
  <c r="AI46" i="8"/>
  <c r="AJ46" i="8"/>
  <c r="AK46" i="8"/>
  <c r="AK53" i="8" s="1"/>
  <c r="AL46" i="8"/>
  <c r="AM46" i="8"/>
  <c r="AN46" i="8"/>
  <c r="AO46" i="8"/>
  <c r="AP46" i="8"/>
  <c r="AQ46" i="8"/>
  <c r="AR46" i="8"/>
  <c r="AS46" i="8"/>
  <c r="AS53" i="8" s="1"/>
  <c r="AT46" i="8"/>
  <c r="AU46" i="8"/>
  <c r="AV46" i="8"/>
  <c r="AW46" i="8"/>
  <c r="AW53" i="8" s="1"/>
  <c r="AX46" i="8"/>
  <c r="AY46" i="8"/>
  <c r="AZ46" i="8"/>
  <c r="BA46" i="8"/>
  <c r="BA53" i="8" s="1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W49" i="8"/>
  <c r="BW51" i="8" s="1"/>
  <c r="BX49" i="8"/>
  <c r="BV50" i="8"/>
  <c r="BW50" i="8"/>
  <c r="BX50" i="8"/>
  <c r="D51" i="8"/>
  <c r="E51" i="8"/>
  <c r="F51" i="8"/>
  <c r="G51" i="8"/>
  <c r="G53" i="8" s="1"/>
  <c r="H51" i="8"/>
  <c r="I51" i="8"/>
  <c r="J51" i="8"/>
  <c r="K51" i="8"/>
  <c r="K53" i="8" s="1"/>
  <c r="L51" i="8"/>
  <c r="M51" i="8"/>
  <c r="N51" i="8"/>
  <c r="O51" i="8"/>
  <c r="O53" i="8" s="1"/>
  <c r="P51" i="8"/>
  <c r="Q51" i="8"/>
  <c r="R51" i="8"/>
  <c r="S51" i="8"/>
  <c r="T51" i="8"/>
  <c r="U51" i="8"/>
  <c r="V51" i="8"/>
  <c r="W51" i="8"/>
  <c r="W53" i="8" s="1"/>
  <c r="X51" i="8"/>
  <c r="Y51" i="8"/>
  <c r="Z51" i="8"/>
  <c r="AA51" i="8"/>
  <c r="AA53" i="8" s="1"/>
  <c r="AB51" i="8"/>
  <c r="AC51" i="8"/>
  <c r="AD51" i="8"/>
  <c r="AE51" i="8"/>
  <c r="AE53" i="8" s="1"/>
  <c r="AF51" i="8"/>
  <c r="AG51" i="8"/>
  <c r="AH51" i="8"/>
  <c r="AI51" i="8"/>
  <c r="AJ51" i="8"/>
  <c r="AK51" i="8"/>
  <c r="AL51" i="8"/>
  <c r="AM51" i="8"/>
  <c r="AM53" i="8" s="1"/>
  <c r="AN51" i="8"/>
  <c r="AO51" i="8"/>
  <c r="AP51" i="8"/>
  <c r="AQ51" i="8"/>
  <c r="AQ53" i="8" s="1"/>
  <c r="AR51" i="8"/>
  <c r="AS51" i="8"/>
  <c r="AT51" i="8"/>
  <c r="AU51" i="8"/>
  <c r="AU53" i="8" s="1"/>
  <c r="AV51" i="8"/>
  <c r="AW51" i="8"/>
  <c r="AX51" i="8"/>
  <c r="AY51" i="8"/>
  <c r="AZ51" i="8"/>
  <c r="BA51" i="8"/>
  <c r="BB51" i="8"/>
  <c r="BC51" i="8"/>
  <c r="BC53" i="8" s="1"/>
  <c r="BD51" i="8"/>
  <c r="BE51" i="8"/>
  <c r="BF51" i="8"/>
  <c r="BG51" i="8"/>
  <c r="BG53" i="8" s="1"/>
  <c r="BH51" i="8"/>
  <c r="BI51" i="8"/>
  <c r="BJ51" i="8"/>
  <c r="BK51" i="8"/>
  <c r="BK53" i="8" s="1"/>
  <c r="BL51" i="8"/>
  <c r="BM51" i="8"/>
  <c r="BN51" i="8"/>
  <c r="BO51" i="8"/>
  <c r="BO53" i="8" s="1"/>
  <c r="BP51" i="8"/>
  <c r="BQ51" i="8"/>
  <c r="BR51" i="8"/>
  <c r="BS51" i="8"/>
  <c r="BS53" i="8" s="1"/>
  <c r="BT51" i="8"/>
  <c r="BV51" i="8"/>
  <c r="BX51" i="8"/>
  <c r="BX53" i="8" s="1"/>
  <c r="F53" i="8"/>
  <c r="I53" i="8"/>
  <c r="J53" i="8"/>
  <c r="N53" i="8"/>
  <c r="R53" i="8"/>
  <c r="S53" i="8"/>
  <c r="V53" i="8"/>
  <c r="Y53" i="8"/>
  <c r="Z53" i="8"/>
  <c r="AD53" i="8"/>
  <c r="AH53" i="8"/>
  <c r="AI53" i="8"/>
  <c r="AL53" i="8"/>
  <c r="AO53" i="8"/>
  <c r="AP53" i="8"/>
  <c r="AT53" i="8"/>
  <c r="AX53" i="8"/>
  <c r="AY53" i="8"/>
  <c r="BB53" i="8"/>
  <c r="BE53" i="8"/>
  <c r="BF53" i="8"/>
  <c r="BH53" i="8"/>
  <c r="BI53" i="8"/>
  <c r="BJ53" i="8"/>
  <c r="BL53" i="8"/>
  <c r="BM53" i="8"/>
  <c r="BN53" i="8"/>
  <c r="BP53" i="8"/>
  <c r="BQ53" i="8"/>
  <c r="BR53" i="8"/>
  <c r="BT53" i="8"/>
  <c r="BU53" i="8"/>
  <c r="BX53" i="6" l="1"/>
  <c r="BV20" i="7"/>
  <c r="BV53" i="7" s="1"/>
  <c r="BV20" i="8"/>
  <c r="BV53" i="8" s="1"/>
  <c r="BW20" i="8"/>
  <c r="BW53" i="8" s="1"/>
  <c r="BT53" i="6"/>
  <c r="BP53" i="6"/>
  <c r="BL53" i="6"/>
  <c r="BH53" i="6"/>
  <c r="BD53" i="6"/>
  <c r="AZ53" i="6"/>
  <c r="AV53" i="6"/>
  <c r="AR53" i="6"/>
  <c r="AN53" i="6"/>
  <c r="AJ53" i="6"/>
  <c r="AF53" i="6"/>
  <c r="AB53" i="6"/>
  <c r="X53" i="6"/>
  <c r="T53" i="6"/>
  <c r="P53" i="6"/>
  <c r="L53" i="6"/>
  <c r="H53" i="6"/>
  <c r="D53" i="6"/>
  <c r="E57" i="3"/>
  <c r="E58" i="3" s="1"/>
  <c r="BX53" i="5"/>
  <c r="BT53" i="7"/>
  <c r="BP53" i="7"/>
  <c r="BL53" i="7"/>
  <c r="BH53" i="7"/>
  <c r="BD53" i="7"/>
  <c r="AZ53" i="7"/>
  <c r="AV53" i="7"/>
  <c r="AR53" i="7"/>
  <c r="AN53" i="7"/>
  <c r="AJ53" i="7"/>
  <c r="AF53" i="7"/>
  <c r="AB53" i="7"/>
  <c r="X53" i="7"/>
  <c r="T53" i="7"/>
  <c r="P53" i="7"/>
  <c r="L53" i="7"/>
  <c r="H53" i="7"/>
  <c r="D53" i="7"/>
  <c r="BV20" i="5"/>
  <c r="BV53" i="5" s="1"/>
  <c r="BW20" i="5"/>
  <c r="BW53" i="5" s="1"/>
  <c r="E57" i="2"/>
  <c r="E58" i="2" s="1"/>
  <c r="BW20" i="7"/>
  <c r="BW53" i="7" s="1"/>
  <c r="BD53" i="8"/>
  <c r="AZ53" i="8"/>
  <c r="AV53" i="8"/>
  <c r="AR53" i="8"/>
  <c r="AN53" i="8"/>
  <c r="AJ53" i="8"/>
  <c r="AF53" i="8"/>
  <c r="AB53" i="8"/>
  <c r="X53" i="8"/>
  <c r="T53" i="8"/>
  <c r="P53" i="8"/>
  <c r="L53" i="8"/>
  <c r="H53" i="8"/>
  <c r="D53" i="8"/>
  <c r="BV20" i="6"/>
  <c r="BV53" i="6" s="1"/>
  <c r="BW20" i="6"/>
  <c r="BW53" i="6" s="1"/>
  <c r="E57" i="4"/>
  <c r="E58" i="4" s="1"/>
  <c r="BX54" i="8" s="1"/>
  <c r="D59" i="4" l="1"/>
  <c r="BV54" i="8"/>
</calcChain>
</file>

<file path=xl/sharedStrings.xml><?xml version="1.0" encoding="utf-8"?>
<sst xmlns="http://schemas.openxmlformats.org/spreadsheetml/2006/main" count="870" uniqueCount="151">
  <si>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</si>
  <si>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</si>
  <si>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</si>
  <si>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</si>
  <si>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</si>
  <si>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</si>
  <si>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</si>
  <si>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</si>
  <si>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</si>
  <si>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</si>
  <si>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</si>
  <si>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</si>
  <si>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</si>
  <si>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</si>
  <si>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</si>
  <si>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</si>
  <si>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</si>
  <si>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</si>
  <si>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</si>
  <si>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</si>
  <si>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</si>
  <si>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</si>
  <si>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</si>
  <si>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</si>
  <si>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</si>
  <si>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</si>
  <si>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</si>
  <si>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</si>
  <si>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</si>
  <si>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</si>
  <si>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</si>
  <si>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</si>
  <si>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</si>
  <si>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</si>
  <si>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</si>
  <si>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</si>
  <si>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</si>
  <si>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</si>
  <si>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</si>
  <si>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</si>
  <si>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</si>
  <si>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</si>
  <si>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</si>
  <si>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</si>
  <si>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</si>
  <si>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</si>
  <si>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</si>
  <si>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</si>
  <si>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</si>
  <si>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</si>
  <si>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</si>
  <si>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</si>
  <si>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</si>
  <si>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</si>
  <si>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</si>
  <si>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</si>
  <si>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</si>
  <si>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</si>
  <si>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</si>
  <si>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</si>
  <si>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</si>
  <si>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</si>
  <si>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</si>
  <si>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</si>
  <si>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</si>
  <si>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</si>
  <si>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</si>
  <si>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</si>
  <si>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</si>
  <si>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</si>
  <si>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</si>
  <si>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</si>
  <si>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</si>
  <si>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</si>
  <si>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</si>
  <si>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</si>
  <si>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</si>
  <si>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</si>
  <si>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</si>
  <si>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</si>
  <si>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</si>
  <si>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</si>
  <si>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</si>
  <si>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</si>
  <si>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</si>
  <si>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</si>
  <si>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</si>
  <si>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</si>
  <si>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</si>
  <si>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</si>
  <si>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</si>
  <si>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</si>
  <si>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</si>
  <si>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</si>
  <si>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</si>
  <si>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</si>
  <si>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</si>
  <si>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</si>
  <si>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</si>
  <si>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</si>
  <si>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</si>
  <si>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</si>
  <si>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</si>
  <si>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</si>
  <si>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</si>
  <si>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</si>
  <si>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</si>
  <si>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</si>
  <si>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</si>
  <si>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</si>
  <si>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</si>
  <si>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</si>
  <si>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</si>
  <si>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</si>
  <si>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</si>
  <si>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</si>
  <si>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</si>
  <si>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</si>
  <si>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</si>
  <si>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</si>
  <si>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</si>
  <si>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</si>
  <si>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</si>
  <si>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</si>
  <si>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</si>
  <si>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</si>
  <si>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</si>
  <si>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</si>
  <si>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</si>
  <si>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</si>
  <si>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</si>
  <si>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</si>
  <si>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</si>
  <si>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</si>
  <si>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</si>
  <si>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</si>
  <si>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</si>
  <si>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</si>
  <si>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</si>
  <si>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</si>
  <si>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</si>
  <si>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</si>
  <si>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2022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</si>
  <si>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</si>
  <si>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</si>
  <si>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</si>
  <si>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</si>
  <si>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</si>
  <si>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</si>
  <si>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2020</t>
  </si>
  <si>
    <t>Dati previsionali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</si>
</sst>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8CEB-D471-425A-8705-6187178EEC3C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165084.38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>
        <v>433319.4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1058421.3999999999</v>
      </c>
      <c r="E10" s="45">
        <v>1221913.2599999998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115600</v>
      </c>
      <c r="E14" s="45">
        <v>115600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1174021.3999999999</v>
      </c>
      <c r="E16" s="51">
        <f>E10+E11+E12+E13+E14+E15</f>
        <v>1337513.2599999998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60391</v>
      </c>
      <c r="E18" s="45">
        <v>87900.71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60391</v>
      </c>
      <c r="E23" s="51">
        <f>E18+E19+E20+E21+E22</f>
        <v>87900.71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314635</v>
      </c>
      <c r="E25" s="45">
        <v>324830.12</v>
      </c>
    </row>
    <row r="26" spans="2:5" x14ac:dyDescent="0.25">
      <c r="B26" s="13">
        <v>30200</v>
      </c>
      <c r="C26" s="54" t="s">
        <v>28</v>
      </c>
      <c r="D26" s="39">
        <v>70000</v>
      </c>
      <c r="E26" s="45">
        <v>83159.520000000004</v>
      </c>
    </row>
    <row r="27" spans="2:5" x14ac:dyDescent="0.25">
      <c r="B27" s="13">
        <v>30300</v>
      </c>
      <c r="C27" s="54" t="s">
        <v>29</v>
      </c>
      <c r="D27" s="39">
        <v>50</v>
      </c>
      <c r="E27" s="45">
        <v>50.53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193686</v>
      </c>
      <c r="E29" s="50">
        <v>348064.65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578371</v>
      </c>
      <c r="E30" s="51">
        <f>E25+E26+E27+E28+E29</f>
        <v>756104.82000000007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782119.82</v>
      </c>
      <c r="E33" s="59">
        <v>1022233.42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100000</v>
      </c>
      <c r="E36" s="50">
        <v>100000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882119.82</v>
      </c>
      <c r="E37" s="51">
        <f>E32+E33+E34+E35+E36</f>
        <v>1122233.42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2098.2399999999998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2098.2399999999998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>
        <v>300000</v>
      </c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300000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420000</v>
      </c>
      <c r="E54" s="45">
        <v>423032.26</v>
      </c>
    </row>
    <row r="55" spans="1:5" x14ac:dyDescent="0.25">
      <c r="B55" s="13">
        <v>90200</v>
      </c>
      <c r="C55" s="54" t="s">
        <v>62</v>
      </c>
      <c r="D55" s="61">
        <v>85000</v>
      </c>
      <c r="E55" s="62">
        <v>87123.950000000012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505000</v>
      </c>
      <c r="E56" s="51">
        <f>E54+E55</f>
        <v>510156.21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3499903.2199999997</v>
      </c>
      <c r="E57" s="55">
        <f>E16+E23+E30+E37+E43+E49+E52+E56</f>
        <v>4116006.66</v>
      </c>
    </row>
    <row r="58" spans="1:5" ht="16.5" thickTop="1" thickBot="1" x14ac:dyDescent="0.3">
      <c r="B58" s="109" t="s">
        <v>65</v>
      </c>
      <c r="C58" s="110"/>
      <c r="D58" s="52">
        <f>D57+D5+D6+D7+D8</f>
        <v>3676895.3499999996</v>
      </c>
      <c r="E58" s="55">
        <f>E57+E5+E6+E7+E8</f>
        <v>4549326.0600000005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7250-CE27-442F-B33A-E8DFEBD6EC1D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150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1058421.3999999999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108000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1166421.3999999999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45495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45495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309935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187807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562792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278524.18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195000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473524.18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420000</v>
      </c>
      <c r="E54" s="45"/>
    </row>
    <row r="55" spans="1:5" x14ac:dyDescent="0.25">
      <c r="B55" s="13">
        <v>90200</v>
      </c>
      <c r="C55" s="54" t="s">
        <v>62</v>
      </c>
      <c r="D55" s="61">
        <v>85000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505000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3053232.58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3065140.33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C73A-F20A-45D2-8410-209DE3B5FB09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1058421.3999999999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108000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1166421.3999999999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45495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45495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307435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186807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559292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420000</v>
      </c>
      <c r="E54" s="45"/>
    </row>
    <row r="55" spans="1:5" x14ac:dyDescent="0.25">
      <c r="B55" s="13">
        <v>90200</v>
      </c>
      <c r="C55" s="54" t="s">
        <v>62</v>
      </c>
      <c r="D55" s="61">
        <v>85000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505000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2626208.4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2638116.15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3F1D-1554-49C7-A39A-7B2C2B27C7E9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64F1-429F-4855-9A8F-988B3C3DE8E8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195596.5</v>
      </c>
      <c r="E10" s="89">
        <v>9904.5</v>
      </c>
      <c r="F10" s="90">
        <v>191542.36</v>
      </c>
      <c r="G10" s="88"/>
      <c r="H10" s="89"/>
      <c r="I10" s="90"/>
      <c r="J10" s="97">
        <v>50750</v>
      </c>
      <c r="K10" s="89">
        <v>0</v>
      </c>
      <c r="L10" s="101">
        <v>51294.069999999992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>
        <v>31859.33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279384.5</v>
      </c>
      <c r="BW10" s="77">
        <f t="shared" ref="BW10:BW19" si="1">E10+H10+K10+N10+Q10+T10+W10+Z10+AC10+AF10+AI10+AL10+AO10+AR10+AU10+AX10+BA10+BD10+BG10+BJ10+BM10+BP10+BS10</f>
        <v>11142.5</v>
      </c>
      <c r="BX10" s="79">
        <f t="shared" ref="BX10:BX19" si="2">F10+I10+L10+O10+R10+U10+X10+AA10+AD10+AG10+AJ10+AM10+AP10+AS10+AV10+AY10+BB10+BE10+BH10+BK10+BN10+BQ10+BT10</f>
        <v>274695.76</v>
      </c>
    </row>
    <row r="11" spans="1:76" x14ac:dyDescent="0.25">
      <c r="B11" s="13">
        <v>102</v>
      </c>
      <c r="C11" s="25" t="s">
        <v>92</v>
      </c>
      <c r="D11" s="88">
        <v>17810.25</v>
      </c>
      <c r="E11" s="89">
        <v>680.25</v>
      </c>
      <c r="F11" s="90">
        <v>17449.370000000003</v>
      </c>
      <c r="G11" s="88"/>
      <c r="H11" s="89"/>
      <c r="I11" s="90"/>
      <c r="J11" s="97">
        <v>3300</v>
      </c>
      <c r="K11" s="89">
        <v>0</v>
      </c>
      <c r="L11" s="101">
        <v>3303.06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3385</v>
      </c>
      <c r="AC11" s="89">
        <v>85</v>
      </c>
      <c r="AD11" s="90">
        <v>3300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24495.25</v>
      </c>
      <c r="BW11" s="77">
        <f t="shared" si="1"/>
        <v>765.25</v>
      </c>
      <c r="BX11" s="79">
        <f t="shared" si="2"/>
        <v>24052.430000000004</v>
      </c>
    </row>
    <row r="12" spans="1:76" x14ac:dyDescent="0.25">
      <c r="B12" s="13">
        <v>103</v>
      </c>
      <c r="C12" s="25" t="s">
        <v>93</v>
      </c>
      <c r="D12" s="88">
        <v>242205.4</v>
      </c>
      <c r="E12" s="89">
        <v>0</v>
      </c>
      <c r="F12" s="90">
        <v>314479.11</v>
      </c>
      <c r="G12" s="88"/>
      <c r="H12" s="89"/>
      <c r="I12" s="90"/>
      <c r="J12" s="97">
        <v>13900</v>
      </c>
      <c r="K12" s="89">
        <v>0</v>
      </c>
      <c r="L12" s="101">
        <v>14060.189999999999</v>
      </c>
      <c r="M12" s="91">
        <v>125150</v>
      </c>
      <c r="N12" s="89">
        <v>0</v>
      </c>
      <c r="O12" s="90">
        <v>134215.66999999998</v>
      </c>
      <c r="P12" s="91">
        <v>20050</v>
      </c>
      <c r="Q12" s="89">
        <v>0</v>
      </c>
      <c r="R12" s="90">
        <v>22709.19</v>
      </c>
      <c r="S12" s="91">
        <v>7600</v>
      </c>
      <c r="T12" s="89">
        <v>0</v>
      </c>
      <c r="U12" s="90">
        <v>8285.369999999999</v>
      </c>
      <c r="V12" s="91">
        <v>6250</v>
      </c>
      <c r="W12" s="89">
        <v>0</v>
      </c>
      <c r="X12" s="90">
        <v>7105.4199999999992</v>
      </c>
      <c r="Y12" s="91"/>
      <c r="Z12" s="89"/>
      <c r="AA12" s="90"/>
      <c r="AB12" s="91">
        <v>268350</v>
      </c>
      <c r="AC12" s="89">
        <v>0</v>
      </c>
      <c r="AD12" s="90">
        <v>308977.36000000004</v>
      </c>
      <c r="AE12" s="91">
        <v>91700</v>
      </c>
      <c r="AF12" s="89">
        <v>0</v>
      </c>
      <c r="AG12" s="90">
        <v>107977.76999999999</v>
      </c>
      <c r="AH12" s="91">
        <v>1200</v>
      </c>
      <c r="AI12" s="89">
        <v>0</v>
      </c>
      <c r="AJ12" s="90">
        <v>1306.08</v>
      </c>
      <c r="AK12" s="91">
        <v>193450</v>
      </c>
      <c r="AL12" s="89">
        <v>0</v>
      </c>
      <c r="AM12" s="90">
        <v>197850.37</v>
      </c>
      <c r="AN12" s="91"/>
      <c r="AO12" s="89"/>
      <c r="AP12" s="90"/>
      <c r="AQ12" s="91">
        <v>2000</v>
      </c>
      <c r="AR12" s="89">
        <v>0</v>
      </c>
      <c r="AS12" s="90">
        <v>2000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971855.4</v>
      </c>
      <c r="BW12" s="77">
        <f t="shared" si="1"/>
        <v>0</v>
      </c>
      <c r="BX12" s="79">
        <f t="shared" si="2"/>
        <v>1118966.53</v>
      </c>
    </row>
    <row r="13" spans="1:76" x14ac:dyDescent="0.25">
      <c r="B13" s="13">
        <v>104</v>
      </c>
      <c r="C13" s="25" t="s">
        <v>19</v>
      </c>
      <c r="D13" s="88">
        <v>49450</v>
      </c>
      <c r="E13" s="89">
        <v>0</v>
      </c>
      <c r="F13" s="90">
        <v>59650.63</v>
      </c>
      <c r="G13" s="88"/>
      <c r="H13" s="89"/>
      <c r="I13" s="90"/>
      <c r="J13" s="97">
        <v>3000</v>
      </c>
      <c r="K13" s="89">
        <v>0</v>
      </c>
      <c r="L13" s="101">
        <v>3000</v>
      </c>
      <c r="M13" s="91">
        <v>141369</v>
      </c>
      <c r="N13" s="89">
        <v>0</v>
      </c>
      <c r="O13" s="90">
        <v>143485.72</v>
      </c>
      <c r="P13" s="91">
        <v>1960</v>
      </c>
      <c r="Q13" s="89">
        <v>0</v>
      </c>
      <c r="R13" s="90">
        <v>1960</v>
      </c>
      <c r="S13" s="91">
        <v>9000</v>
      </c>
      <c r="T13" s="89">
        <v>0</v>
      </c>
      <c r="U13" s="90">
        <v>13625.62</v>
      </c>
      <c r="V13" s="91">
        <v>68000</v>
      </c>
      <c r="W13" s="89">
        <v>0</v>
      </c>
      <c r="X13" s="90">
        <v>73250</v>
      </c>
      <c r="Y13" s="91"/>
      <c r="Z13" s="89"/>
      <c r="AA13" s="90"/>
      <c r="AB13" s="91">
        <v>3692</v>
      </c>
      <c r="AC13" s="89">
        <v>0</v>
      </c>
      <c r="AD13" s="90">
        <v>3930.88</v>
      </c>
      <c r="AE13" s="91"/>
      <c r="AF13" s="89"/>
      <c r="AG13" s="90"/>
      <c r="AH13" s="91">
        <v>2000</v>
      </c>
      <c r="AI13" s="89">
        <v>0</v>
      </c>
      <c r="AJ13" s="90">
        <v>2000</v>
      </c>
      <c r="AK13" s="91">
        <v>55200</v>
      </c>
      <c r="AL13" s="89">
        <v>0</v>
      </c>
      <c r="AM13" s="90">
        <v>120954.91</v>
      </c>
      <c r="AN13" s="91"/>
      <c r="AO13" s="89"/>
      <c r="AP13" s="90"/>
      <c r="AQ13" s="91">
        <v>0</v>
      </c>
      <c r="AR13" s="89">
        <v>0</v>
      </c>
      <c r="AS13" s="90">
        <v>0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334171</v>
      </c>
      <c r="BW13" s="77">
        <f t="shared" si="1"/>
        <v>0</v>
      </c>
      <c r="BX13" s="79">
        <f t="shared" si="2"/>
        <v>422357.76000000001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6352</v>
      </c>
      <c r="N16" s="89">
        <v>0</v>
      </c>
      <c r="O16" s="90">
        <v>6352</v>
      </c>
      <c r="P16" s="97"/>
      <c r="Q16" s="89"/>
      <c r="R16" s="101"/>
      <c r="S16" s="91">
        <v>3348</v>
      </c>
      <c r="T16" s="89">
        <v>0</v>
      </c>
      <c r="U16" s="90">
        <v>3348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27248</v>
      </c>
      <c r="AC16" s="89">
        <v>0</v>
      </c>
      <c r="AD16" s="90">
        <v>27248</v>
      </c>
      <c r="AE16" s="97">
        <v>14120</v>
      </c>
      <c r="AF16" s="89">
        <v>0</v>
      </c>
      <c r="AG16" s="101">
        <v>14120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51068</v>
      </c>
      <c r="BW16" s="77">
        <f t="shared" si="1"/>
        <v>0</v>
      </c>
      <c r="BX16" s="79">
        <f t="shared" si="2"/>
        <v>51068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1500</v>
      </c>
      <c r="E18" s="89">
        <v>0</v>
      </c>
      <c r="F18" s="90">
        <v>1500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1500</v>
      </c>
      <c r="BW18" s="77">
        <f t="shared" si="1"/>
        <v>0</v>
      </c>
      <c r="BX18" s="79">
        <f t="shared" si="2"/>
        <v>1500</v>
      </c>
    </row>
    <row r="19" spans="2:76" x14ac:dyDescent="0.25">
      <c r="B19" s="13">
        <v>110</v>
      </c>
      <c r="C19" s="25" t="s">
        <v>98</v>
      </c>
      <c r="D19" s="88">
        <v>31350</v>
      </c>
      <c r="E19" s="89">
        <v>0</v>
      </c>
      <c r="F19" s="90">
        <v>41670</v>
      </c>
      <c r="G19" s="88"/>
      <c r="H19" s="89"/>
      <c r="I19" s="90"/>
      <c r="J19" s="97"/>
      <c r="K19" s="89"/>
      <c r="L19" s="101"/>
      <c r="M19" s="97">
        <v>1250</v>
      </c>
      <c r="N19" s="89">
        <v>0</v>
      </c>
      <c r="O19" s="101">
        <v>1250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1100</v>
      </c>
      <c r="AF19" s="89">
        <v>0</v>
      </c>
      <c r="AG19" s="101">
        <v>1100</v>
      </c>
      <c r="AH19" s="97">
        <v>1500</v>
      </c>
      <c r="AI19" s="89">
        <v>0</v>
      </c>
      <c r="AJ19" s="101">
        <v>1500</v>
      </c>
      <c r="AK19" s="97">
        <v>2200</v>
      </c>
      <c r="AL19" s="89">
        <v>0</v>
      </c>
      <c r="AM19" s="101">
        <v>2200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27560</v>
      </c>
      <c r="BJ19" s="89">
        <v>0</v>
      </c>
      <c r="BK19" s="101">
        <v>7500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64960</v>
      </c>
      <c r="BW19" s="77">
        <f t="shared" si="1"/>
        <v>0</v>
      </c>
      <c r="BX19" s="79">
        <f t="shared" si="2"/>
        <v>55220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537912.15</v>
      </c>
      <c r="E20" s="78">
        <f t="shared" si="3"/>
        <v>10584.75</v>
      </c>
      <c r="F20" s="79">
        <f t="shared" si="3"/>
        <v>626291.47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70950</v>
      </c>
      <c r="K20" s="78">
        <f t="shared" si="3"/>
        <v>0</v>
      </c>
      <c r="L20" s="77">
        <f t="shared" si="3"/>
        <v>71657.319999999992</v>
      </c>
      <c r="M20" s="98">
        <f t="shared" si="3"/>
        <v>274121</v>
      </c>
      <c r="N20" s="78">
        <f t="shared" si="3"/>
        <v>0</v>
      </c>
      <c r="O20" s="77">
        <f t="shared" si="3"/>
        <v>285303.39</v>
      </c>
      <c r="P20" s="98">
        <f t="shared" si="3"/>
        <v>22010</v>
      </c>
      <c r="Q20" s="78">
        <f t="shared" si="3"/>
        <v>0</v>
      </c>
      <c r="R20" s="77">
        <f t="shared" si="3"/>
        <v>24669.19</v>
      </c>
      <c r="S20" s="98">
        <f t="shared" si="3"/>
        <v>19948</v>
      </c>
      <c r="T20" s="78">
        <f t="shared" si="3"/>
        <v>0</v>
      </c>
      <c r="U20" s="77">
        <f t="shared" si="3"/>
        <v>25258.989999999998</v>
      </c>
      <c r="V20" s="98">
        <f t="shared" si="3"/>
        <v>74250</v>
      </c>
      <c r="W20" s="78">
        <f t="shared" si="3"/>
        <v>0</v>
      </c>
      <c r="X20" s="77">
        <f t="shared" si="3"/>
        <v>80355.42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335713</v>
      </c>
      <c r="AC20" s="78">
        <f t="shared" si="3"/>
        <v>1323</v>
      </c>
      <c r="AD20" s="77">
        <f t="shared" si="3"/>
        <v>375315.57000000007</v>
      </c>
      <c r="AE20" s="98">
        <f t="shared" si="3"/>
        <v>106920</v>
      </c>
      <c r="AF20" s="78">
        <f t="shared" si="3"/>
        <v>0</v>
      </c>
      <c r="AG20" s="77">
        <f t="shared" si="3"/>
        <v>123197.76999999999</v>
      </c>
      <c r="AH20" s="98">
        <f t="shared" si="3"/>
        <v>4700</v>
      </c>
      <c r="AI20" s="78">
        <f t="shared" si="3"/>
        <v>0</v>
      </c>
      <c r="AJ20" s="77">
        <f t="shared" si="3"/>
        <v>4806.08</v>
      </c>
      <c r="AK20" s="98">
        <f t="shared" si="3"/>
        <v>250850</v>
      </c>
      <c r="AL20" s="78">
        <f t="shared" si="3"/>
        <v>0</v>
      </c>
      <c r="AM20" s="77">
        <f t="shared" si="3"/>
        <v>321005.28000000003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2000</v>
      </c>
      <c r="AR20" s="78">
        <f t="shared" si="3"/>
        <v>0</v>
      </c>
      <c r="AS20" s="77">
        <f t="shared" si="3"/>
        <v>2000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27560</v>
      </c>
      <c r="BJ20" s="78">
        <f t="shared" si="3"/>
        <v>0</v>
      </c>
      <c r="BK20" s="77">
        <f t="shared" si="3"/>
        <v>7500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1727434.15</v>
      </c>
      <c r="BW20" s="77">
        <f>BW10+BW11+BW12+BW13+BW14+BW15+BW16+BW17+BW18+BW19</f>
        <v>11907.75</v>
      </c>
      <c r="BX20" s="95">
        <f>BX10+BX11+BX12+BX13+BX14+BX15+BX16+BX17+BX18+BX19</f>
        <v>1947860.48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19100</v>
      </c>
      <c r="E24" s="89">
        <v>0</v>
      </c>
      <c r="F24" s="90">
        <v>25697.85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40000</v>
      </c>
      <c r="N24" s="89">
        <v>0</v>
      </c>
      <c r="O24" s="101">
        <v>125209.72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20000</v>
      </c>
      <c r="W24" s="89">
        <v>0</v>
      </c>
      <c r="X24" s="101">
        <v>26405</v>
      </c>
      <c r="Y24" s="97">
        <v>0</v>
      </c>
      <c r="Z24" s="89">
        <v>0</v>
      </c>
      <c r="AA24" s="101">
        <v>0</v>
      </c>
      <c r="AB24" s="97">
        <v>132400</v>
      </c>
      <c r="AC24" s="89">
        <v>0</v>
      </c>
      <c r="AD24" s="101">
        <v>149542.44</v>
      </c>
      <c r="AE24" s="97">
        <v>569300</v>
      </c>
      <c r="AF24" s="89">
        <v>0</v>
      </c>
      <c r="AG24" s="101">
        <v>826752.78</v>
      </c>
      <c r="AH24" s="97">
        <v>0</v>
      </c>
      <c r="AI24" s="89">
        <v>0</v>
      </c>
      <c r="AJ24" s="101">
        <v>0</v>
      </c>
      <c r="AK24" s="97">
        <v>100000</v>
      </c>
      <c r="AL24" s="89">
        <v>0</v>
      </c>
      <c r="AM24" s="101">
        <v>100000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880800</v>
      </c>
      <c r="BW24" s="77">
        <f t="shared" si="4"/>
        <v>0</v>
      </c>
      <c r="BX24" s="79">
        <f t="shared" si="4"/>
        <v>1253607.79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>
        <v>1000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165904.20000000001</v>
      </c>
      <c r="AC25" s="89">
        <v>0</v>
      </c>
      <c r="AD25" s="101">
        <v>165904.20000000001</v>
      </c>
      <c r="AE25" s="97">
        <v>0</v>
      </c>
      <c r="AF25" s="89">
        <v>0</v>
      </c>
      <c r="AG25" s="101">
        <v>0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0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166404.20000000001</v>
      </c>
      <c r="BW25" s="77">
        <f t="shared" si="4"/>
        <v>0</v>
      </c>
      <c r="BX25" s="79">
        <f t="shared" si="4"/>
        <v>166904.20000000001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1800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1800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19100</v>
      </c>
      <c r="E28" s="78">
        <f t="shared" si="5"/>
        <v>0</v>
      </c>
      <c r="F28" s="79">
        <f t="shared" si="5"/>
        <v>27497.85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40000</v>
      </c>
      <c r="N28" s="78">
        <f t="shared" si="5"/>
        <v>0</v>
      </c>
      <c r="O28" s="77">
        <f t="shared" si="5"/>
        <v>125209.72</v>
      </c>
      <c r="P28" s="98">
        <f t="shared" si="5"/>
        <v>500</v>
      </c>
      <c r="Q28" s="78">
        <f t="shared" si="5"/>
        <v>0</v>
      </c>
      <c r="R28" s="77">
        <f t="shared" si="5"/>
        <v>1000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20000</v>
      </c>
      <c r="W28" s="78">
        <f t="shared" si="5"/>
        <v>0</v>
      </c>
      <c r="X28" s="77">
        <f t="shared" si="5"/>
        <v>26405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298304.2</v>
      </c>
      <c r="AC28" s="78">
        <f t="shared" si="5"/>
        <v>0</v>
      </c>
      <c r="AD28" s="77">
        <f t="shared" si="5"/>
        <v>315446.64</v>
      </c>
      <c r="AE28" s="98">
        <f t="shared" si="5"/>
        <v>569300</v>
      </c>
      <c r="AF28" s="78">
        <f t="shared" si="5"/>
        <v>0</v>
      </c>
      <c r="AG28" s="77">
        <f t="shared" si="5"/>
        <v>826752.78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100000</v>
      </c>
      <c r="AL28" s="78">
        <f t="shared" si="6"/>
        <v>0</v>
      </c>
      <c r="AM28" s="77">
        <f t="shared" si="6"/>
        <v>100000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1047204.2</v>
      </c>
      <c r="BW28" s="77">
        <f>BW23+BW24+BW25+BW26+BW27</f>
        <v>0</v>
      </c>
      <c r="BX28" s="95">
        <f>BX23+BX24+BX25+BX26+BX27</f>
        <v>1422311.99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97257</v>
      </c>
      <c r="BM40" s="89">
        <v>0</v>
      </c>
      <c r="BN40" s="101">
        <v>97257</v>
      </c>
      <c r="BO40" s="97"/>
      <c r="BP40" s="89"/>
      <c r="BQ40" s="101"/>
      <c r="BR40" s="97"/>
      <c r="BS40" s="89"/>
      <c r="BT40" s="101"/>
      <c r="BU40" s="76"/>
      <c r="BV40" s="85">
        <f t="shared" si="10"/>
        <v>97257</v>
      </c>
      <c r="BW40" s="77">
        <f t="shared" si="10"/>
        <v>0</v>
      </c>
      <c r="BX40" s="79">
        <f t="shared" si="10"/>
        <v>97257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97257</v>
      </c>
      <c r="BM42" s="78">
        <f t="shared" si="12"/>
        <v>0</v>
      </c>
      <c r="BN42" s="77">
        <f t="shared" si="12"/>
        <v>97257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97257</v>
      </c>
      <c r="BW42" s="77">
        <f>BW38+BW39+BW40+BW41</f>
        <v>0</v>
      </c>
      <c r="BX42" s="95">
        <f>BX38+BX39+BX40+BX41</f>
        <v>97257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>
        <v>300000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300000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300000</v>
      </c>
      <c r="BP46" s="78">
        <f>BP45</f>
        <v>0</v>
      </c>
      <c r="BQ46" s="95">
        <f>BQ45</f>
        <v>300000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300000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420000</v>
      </c>
      <c r="BS49" s="89">
        <v>0</v>
      </c>
      <c r="BT49" s="101">
        <v>450054.56</v>
      </c>
      <c r="BU49" s="76"/>
      <c r="BV49" s="85">
        <f t="shared" ref="BV49:BX50" si="15">D49+G49+J49+M49+P49+S49+V49+Y49+AB49+AE49+AH49+AK49+AN49+AQ49+AT49+AW49+AZ49+BC49+BF49+BI49+BL49+BO49+BR49</f>
        <v>420000</v>
      </c>
      <c r="BW49" s="77">
        <f t="shared" si="15"/>
        <v>0</v>
      </c>
      <c r="BX49" s="79">
        <f t="shared" si="15"/>
        <v>450054.56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85000</v>
      </c>
      <c r="BS50" s="89">
        <v>0</v>
      </c>
      <c r="BT50" s="101">
        <v>113559.89000000001</v>
      </c>
      <c r="BU50" s="76"/>
      <c r="BV50" s="85">
        <f t="shared" si="15"/>
        <v>85000</v>
      </c>
      <c r="BW50" s="77">
        <f t="shared" si="15"/>
        <v>0</v>
      </c>
      <c r="BX50" s="79">
        <f t="shared" si="15"/>
        <v>113559.89000000001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505000</v>
      </c>
      <c r="BS51" s="78">
        <f>BS49+BS50</f>
        <v>0</v>
      </c>
      <c r="BT51" s="77">
        <f>BT49+BT50</f>
        <v>563614.44999999995</v>
      </c>
      <c r="BU51" s="85"/>
      <c r="BV51" s="85">
        <f>BV49+BV50</f>
        <v>505000</v>
      </c>
      <c r="BW51" s="77">
        <f>BW49+BW50</f>
        <v>0</v>
      </c>
      <c r="BX51" s="95">
        <f>BX49+BX50</f>
        <v>563614.44999999995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557012.15</v>
      </c>
      <c r="E53" s="86">
        <f t="shared" si="18"/>
        <v>10584.75</v>
      </c>
      <c r="F53" s="86">
        <f t="shared" si="18"/>
        <v>653789.31999999995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70950</v>
      </c>
      <c r="K53" s="86">
        <f t="shared" si="18"/>
        <v>0</v>
      </c>
      <c r="L53" s="86">
        <f t="shared" si="18"/>
        <v>71657.319999999992</v>
      </c>
      <c r="M53" s="86">
        <f t="shared" si="18"/>
        <v>314121</v>
      </c>
      <c r="N53" s="86">
        <f t="shared" si="18"/>
        <v>0</v>
      </c>
      <c r="O53" s="86">
        <f t="shared" si="18"/>
        <v>410513.11</v>
      </c>
      <c r="P53" s="86">
        <f t="shared" si="18"/>
        <v>22510</v>
      </c>
      <c r="Q53" s="86">
        <f t="shared" si="18"/>
        <v>0</v>
      </c>
      <c r="R53" s="86">
        <f t="shared" si="18"/>
        <v>25669.19</v>
      </c>
      <c r="S53" s="86">
        <f t="shared" si="18"/>
        <v>19948</v>
      </c>
      <c r="T53" s="86">
        <f t="shared" si="18"/>
        <v>0</v>
      </c>
      <c r="U53" s="86">
        <f t="shared" si="18"/>
        <v>25258.989999999998</v>
      </c>
      <c r="V53" s="86">
        <f t="shared" si="18"/>
        <v>94250</v>
      </c>
      <c r="W53" s="86">
        <f t="shared" si="18"/>
        <v>0</v>
      </c>
      <c r="X53" s="86">
        <f t="shared" si="18"/>
        <v>106760.42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634017.19999999995</v>
      </c>
      <c r="AC53" s="86">
        <f t="shared" si="18"/>
        <v>1323</v>
      </c>
      <c r="AD53" s="86">
        <f t="shared" si="18"/>
        <v>690762.21000000008</v>
      </c>
      <c r="AE53" s="86">
        <f t="shared" si="18"/>
        <v>676220</v>
      </c>
      <c r="AF53" s="86">
        <f t="shared" si="18"/>
        <v>0</v>
      </c>
      <c r="AG53" s="86">
        <f t="shared" si="18"/>
        <v>949950.55</v>
      </c>
      <c r="AH53" s="86">
        <f t="shared" si="18"/>
        <v>4700</v>
      </c>
      <c r="AI53" s="86">
        <f t="shared" si="18"/>
        <v>0</v>
      </c>
      <c r="AJ53" s="86">
        <f t="shared" ref="AJ53:BT53" si="19">AJ20+AJ28+AJ35+AJ42+AJ46+AJ51</f>
        <v>4806.08</v>
      </c>
      <c r="AK53" s="86">
        <f t="shared" si="19"/>
        <v>350850</v>
      </c>
      <c r="AL53" s="86">
        <f t="shared" si="19"/>
        <v>0</v>
      </c>
      <c r="AM53" s="86">
        <f t="shared" si="19"/>
        <v>421005.28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2000</v>
      </c>
      <c r="AR53" s="86">
        <f t="shared" si="19"/>
        <v>0</v>
      </c>
      <c r="AS53" s="86">
        <f t="shared" si="19"/>
        <v>2000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27560</v>
      </c>
      <c r="BJ53" s="86">
        <f t="shared" si="19"/>
        <v>0</v>
      </c>
      <c r="BK53" s="86">
        <f t="shared" si="19"/>
        <v>7500</v>
      </c>
      <c r="BL53" s="86">
        <f t="shared" si="19"/>
        <v>97257</v>
      </c>
      <c r="BM53" s="86">
        <f t="shared" si="19"/>
        <v>0</v>
      </c>
      <c r="BN53" s="86">
        <f t="shared" si="19"/>
        <v>97257</v>
      </c>
      <c r="BO53" s="86">
        <f t="shared" si="19"/>
        <v>300000</v>
      </c>
      <c r="BP53" s="86">
        <f t="shared" si="19"/>
        <v>0</v>
      </c>
      <c r="BQ53" s="86">
        <f t="shared" si="19"/>
        <v>300000</v>
      </c>
      <c r="BR53" s="86">
        <f t="shared" si="19"/>
        <v>505000</v>
      </c>
      <c r="BS53" s="86">
        <f t="shared" si="19"/>
        <v>0</v>
      </c>
      <c r="BT53" s="86">
        <f t="shared" si="19"/>
        <v>563614.44999999995</v>
      </c>
      <c r="BU53" s="86">
        <f>BU8</f>
        <v>0</v>
      </c>
      <c r="BV53" s="102">
        <f>BV8+BV20+BV28+BV35+BV42+BV46+BV51</f>
        <v>3676895.3499999996</v>
      </c>
      <c r="BW53" s="87">
        <f>BW20+BW28+BW35+BW42+BW46+BW51</f>
        <v>11907.75</v>
      </c>
      <c r="BX53" s="87">
        <f>BX20+BX28+BX35+BX42+BX46+BX51</f>
        <v>4331043.92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223F-AD25-442A-8A11-16F28B2355E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195596.5</v>
      </c>
      <c r="E10" s="89">
        <v>9904.5</v>
      </c>
      <c r="F10" s="90"/>
      <c r="G10" s="88"/>
      <c r="H10" s="89"/>
      <c r="I10" s="90"/>
      <c r="J10" s="97">
        <v>50750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279384.5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17810.25</v>
      </c>
      <c r="E11" s="89">
        <v>680.25</v>
      </c>
      <c r="F11" s="90"/>
      <c r="G11" s="88"/>
      <c r="H11" s="89"/>
      <c r="I11" s="90"/>
      <c r="J11" s="97">
        <v>3300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3385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24495.25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236341.4</v>
      </c>
      <c r="E12" s="89">
        <v>0</v>
      </c>
      <c r="F12" s="90"/>
      <c r="G12" s="88"/>
      <c r="H12" s="89"/>
      <c r="I12" s="90"/>
      <c r="J12" s="97">
        <v>13900</v>
      </c>
      <c r="K12" s="89">
        <v>0</v>
      </c>
      <c r="L12" s="101"/>
      <c r="M12" s="91">
        <v>124850</v>
      </c>
      <c r="N12" s="89">
        <v>0</v>
      </c>
      <c r="O12" s="90"/>
      <c r="P12" s="91">
        <v>20050</v>
      </c>
      <c r="Q12" s="89">
        <v>0</v>
      </c>
      <c r="R12" s="90"/>
      <c r="S12" s="91">
        <v>7600</v>
      </c>
      <c r="T12" s="89">
        <v>0</v>
      </c>
      <c r="U12" s="90"/>
      <c r="V12" s="91">
        <v>6250</v>
      </c>
      <c r="W12" s="89">
        <v>0</v>
      </c>
      <c r="X12" s="90"/>
      <c r="Y12" s="91"/>
      <c r="Z12" s="89"/>
      <c r="AA12" s="90"/>
      <c r="AB12" s="91">
        <v>262200</v>
      </c>
      <c r="AC12" s="89">
        <v>0</v>
      </c>
      <c r="AD12" s="90"/>
      <c r="AE12" s="91">
        <v>91700</v>
      </c>
      <c r="AF12" s="89">
        <v>0</v>
      </c>
      <c r="AG12" s="90"/>
      <c r="AH12" s="91">
        <v>1200</v>
      </c>
      <c r="AI12" s="89">
        <v>0</v>
      </c>
      <c r="AJ12" s="90"/>
      <c r="AK12" s="91">
        <v>193450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959541.4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49450</v>
      </c>
      <c r="E13" s="89">
        <v>0</v>
      </c>
      <c r="F13" s="90"/>
      <c r="G13" s="88"/>
      <c r="H13" s="89"/>
      <c r="I13" s="90"/>
      <c r="J13" s="97">
        <v>3000</v>
      </c>
      <c r="K13" s="89">
        <v>0</v>
      </c>
      <c r="L13" s="101"/>
      <c r="M13" s="91">
        <v>139500</v>
      </c>
      <c r="N13" s="89">
        <v>0</v>
      </c>
      <c r="O13" s="90"/>
      <c r="P13" s="91">
        <v>1960</v>
      </c>
      <c r="Q13" s="89">
        <v>0</v>
      </c>
      <c r="R13" s="90"/>
      <c r="S13" s="91">
        <v>9000</v>
      </c>
      <c r="T13" s="89">
        <v>0</v>
      </c>
      <c r="U13" s="90"/>
      <c r="V13" s="91">
        <v>48000</v>
      </c>
      <c r="W13" s="89">
        <v>0</v>
      </c>
      <c r="X13" s="90"/>
      <c r="Y13" s="91"/>
      <c r="Z13" s="89"/>
      <c r="AA13" s="90"/>
      <c r="AB13" s="91">
        <v>3692</v>
      </c>
      <c r="AC13" s="89">
        <v>0</v>
      </c>
      <c r="AD13" s="90"/>
      <c r="AE13" s="91"/>
      <c r="AF13" s="89"/>
      <c r="AG13" s="90"/>
      <c r="AH13" s="91">
        <v>2000</v>
      </c>
      <c r="AI13" s="89">
        <v>0</v>
      </c>
      <c r="AJ13" s="90"/>
      <c r="AK13" s="91">
        <v>52700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309802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6062</v>
      </c>
      <c r="N16" s="89">
        <v>0</v>
      </c>
      <c r="O16" s="90"/>
      <c r="P16" s="97"/>
      <c r="Q16" s="89"/>
      <c r="R16" s="101"/>
      <c r="S16" s="91">
        <v>2510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25265</v>
      </c>
      <c r="AC16" s="89">
        <v>0</v>
      </c>
      <c r="AD16" s="90"/>
      <c r="AE16" s="97">
        <v>12534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46371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1500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33350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1250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1100</v>
      </c>
      <c r="AF19" s="89">
        <v>0</v>
      </c>
      <c r="AG19" s="101"/>
      <c r="AH19" s="97">
        <v>1500</v>
      </c>
      <c r="AI19" s="89">
        <v>0</v>
      </c>
      <c r="AJ19" s="101"/>
      <c r="AK19" s="97">
        <v>2200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27860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67260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534048.15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70950</v>
      </c>
      <c r="K20" s="78">
        <f t="shared" si="1"/>
        <v>0</v>
      </c>
      <c r="L20" s="77">
        <f t="shared" si="1"/>
        <v>0</v>
      </c>
      <c r="M20" s="98">
        <f t="shared" si="1"/>
        <v>271662</v>
      </c>
      <c r="N20" s="78">
        <f t="shared" si="1"/>
        <v>0</v>
      </c>
      <c r="O20" s="77">
        <f t="shared" si="1"/>
        <v>0</v>
      </c>
      <c r="P20" s="98">
        <f t="shared" si="1"/>
        <v>22010</v>
      </c>
      <c r="Q20" s="78">
        <f t="shared" si="1"/>
        <v>0</v>
      </c>
      <c r="R20" s="77">
        <f t="shared" si="1"/>
        <v>0</v>
      </c>
      <c r="S20" s="98">
        <f t="shared" si="1"/>
        <v>19110</v>
      </c>
      <c r="T20" s="78">
        <f t="shared" si="1"/>
        <v>0</v>
      </c>
      <c r="U20" s="77">
        <f t="shared" si="1"/>
        <v>0</v>
      </c>
      <c r="V20" s="98">
        <f t="shared" si="1"/>
        <v>54250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327580</v>
      </c>
      <c r="AC20" s="78">
        <f t="shared" si="1"/>
        <v>1323</v>
      </c>
      <c r="AD20" s="77">
        <f t="shared" si="1"/>
        <v>0</v>
      </c>
      <c r="AE20" s="98">
        <f t="shared" si="1"/>
        <v>105334</v>
      </c>
      <c r="AF20" s="78">
        <f t="shared" si="1"/>
        <v>0</v>
      </c>
      <c r="AG20" s="77">
        <f t="shared" si="1"/>
        <v>0</v>
      </c>
      <c r="AH20" s="98">
        <f t="shared" si="1"/>
        <v>4700</v>
      </c>
      <c r="AI20" s="78">
        <f t="shared" si="1"/>
        <v>0</v>
      </c>
      <c r="AJ20" s="77">
        <f t="shared" si="1"/>
        <v>0</v>
      </c>
      <c r="AK20" s="98">
        <f t="shared" si="1"/>
        <v>248350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27860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1688354.15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35640.379999999997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35640.379999999997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437383.8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437883.8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35640.379999999997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437383.8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473524.18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98262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98262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98262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98262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420000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420000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85000</v>
      </c>
      <c r="BS50" s="89">
        <v>0</v>
      </c>
      <c r="BT50" s="101"/>
      <c r="BU50" s="76"/>
      <c r="BV50" s="85">
        <f t="shared" si="9"/>
        <v>85000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505000</v>
      </c>
      <c r="BS51" s="78">
        <f>BS49+BS50</f>
        <v>0</v>
      </c>
      <c r="BT51" s="77">
        <f>BT49+BT50</f>
        <v>0</v>
      </c>
      <c r="BU51" s="85"/>
      <c r="BV51" s="85">
        <f>BV49+BV50</f>
        <v>505000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569688.53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70950</v>
      </c>
      <c r="K53" s="86">
        <f t="shared" si="11"/>
        <v>0</v>
      </c>
      <c r="L53" s="86">
        <f t="shared" si="11"/>
        <v>0</v>
      </c>
      <c r="M53" s="86">
        <f t="shared" si="11"/>
        <v>271662</v>
      </c>
      <c r="N53" s="86">
        <f t="shared" si="11"/>
        <v>0</v>
      </c>
      <c r="O53" s="86">
        <f t="shared" si="11"/>
        <v>0</v>
      </c>
      <c r="P53" s="86">
        <f t="shared" si="11"/>
        <v>22510</v>
      </c>
      <c r="Q53" s="86">
        <f t="shared" si="11"/>
        <v>0</v>
      </c>
      <c r="R53" s="86">
        <f t="shared" si="11"/>
        <v>0</v>
      </c>
      <c r="S53" s="86">
        <f t="shared" si="11"/>
        <v>19110</v>
      </c>
      <c r="T53" s="86">
        <f t="shared" si="11"/>
        <v>0</v>
      </c>
      <c r="U53" s="86">
        <f t="shared" si="11"/>
        <v>0</v>
      </c>
      <c r="V53" s="86">
        <f t="shared" si="11"/>
        <v>54250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764963.8</v>
      </c>
      <c r="AC53" s="86">
        <f t="shared" si="11"/>
        <v>1323</v>
      </c>
      <c r="AD53" s="86">
        <f t="shared" si="11"/>
        <v>0</v>
      </c>
      <c r="AE53" s="86">
        <f t="shared" si="11"/>
        <v>105334</v>
      </c>
      <c r="AF53" s="86">
        <f t="shared" si="11"/>
        <v>0</v>
      </c>
      <c r="AG53" s="86">
        <f t="shared" si="11"/>
        <v>0</v>
      </c>
      <c r="AH53" s="86">
        <f t="shared" si="11"/>
        <v>4700</v>
      </c>
      <c r="AI53" s="86">
        <f t="shared" si="11"/>
        <v>0</v>
      </c>
      <c r="AJ53" s="86">
        <f t="shared" si="11"/>
        <v>0</v>
      </c>
      <c r="AK53" s="86">
        <f t="shared" si="11"/>
        <v>248350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27860</v>
      </c>
      <c r="BJ53" s="86">
        <f t="shared" si="11"/>
        <v>0</v>
      </c>
      <c r="BK53" s="86">
        <f t="shared" si="11"/>
        <v>0</v>
      </c>
      <c r="BL53" s="86">
        <f t="shared" si="11"/>
        <v>98262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505000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3065140.33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8FF4-3CC1-42B2-9261-01B426383088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195596.5</v>
      </c>
      <c r="E10" s="89">
        <v>9904.5</v>
      </c>
      <c r="F10" s="90"/>
      <c r="G10" s="88"/>
      <c r="H10" s="89"/>
      <c r="I10" s="90"/>
      <c r="J10" s="97">
        <v>50750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279384.5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17810.25</v>
      </c>
      <c r="E11" s="89">
        <v>680.25</v>
      </c>
      <c r="F11" s="90"/>
      <c r="G11" s="88"/>
      <c r="H11" s="89"/>
      <c r="I11" s="90"/>
      <c r="J11" s="97">
        <v>3300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3385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24495.25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236990.4</v>
      </c>
      <c r="E12" s="89">
        <v>0</v>
      </c>
      <c r="F12" s="90"/>
      <c r="G12" s="88"/>
      <c r="H12" s="89"/>
      <c r="I12" s="90"/>
      <c r="J12" s="97">
        <v>13900</v>
      </c>
      <c r="K12" s="89">
        <v>0</v>
      </c>
      <c r="L12" s="101"/>
      <c r="M12" s="91">
        <v>124850</v>
      </c>
      <c r="N12" s="89">
        <v>0</v>
      </c>
      <c r="O12" s="90"/>
      <c r="P12" s="91">
        <v>20050</v>
      </c>
      <c r="Q12" s="89">
        <v>0</v>
      </c>
      <c r="R12" s="90"/>
      <c r="S12" s="91">
        <v>7600</v>
      </c>
      <c r="T12" s="89">
        <v>0</v>
      </c>
      <c r="U12" s="90"/>
      <c r="V12" s="91">
        <v>6250</v>
      </c>
      <c r="W12" s="89">
        <v>0</v>
      </c>
      <c r="X12" s="90"/>
      <c r="Y12" s="91"/>
      <c r="Z12" s="89"/>
      <c r="AA12" s="90"/>
      <c r="AB12" s="91">
        <v>262200</v>
      </c>
      <c r="AC12" s="89">
        <v>0</v>
      </c>
      <c r="AD12" s="90"/>
      <c r="AE12" s="91">
        <v>91700</v>
      </c>
      <c r="AF12" s="89">
        <v>0</v>
      </c>
      <c r="AG12" s="90"/>
      <c r="AH12" s="91">
        <v>1200</v>
      </c>
      <c r="AI12" s="89">
        <v>0</v>
      </c>
      <c r="AJ12" s="90"/>
      <c r="AK12" s="91">
        <v>193450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960190.4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49450</v>
      </c>
      <c r="E13" s="89">
        <v>0</v>
      </c>
      <c r="F13" s="90"/>
      <c r="G13" s="88"/>
      <c r="H13" s="89"/>
      <c r="I13" s="90"/>
      <c r="J13" s="97">
        <v>3000</v>
      </c>
      <c r="K13" s="89">
        <v>0</v>
      </c>
      <c r="L13" s="101"/>
      <c r="M13" s="91">
        <v>139500</v>
      </c>
      <c r="N13" s="89">
        <v>0</v>
      </c>
      <c r="O13" s="90"/>
      <c r="P13" s="91">
        <v>1960</v>
      </c>
      <c r="Q13" s="89">
        <v>0</v>
      </c>
      <c r="R13" s="90"/>
      <c r="S13" s="91">
        <v>9000</v>
      </c>
      <c r="T13" s="89">
        <v>0</v>
      </c>
      <c r="U13" s="90"/>
      <c r="V13" s="91">
        <v>48000</v>
      </c>
      <c r="W13" s="89">
        <v>0</v>
      </c>
      <c r="X13" s="90"/>
      <c r="Y13" s="91"/>
      <c r="Z13" s="89"/>
      <c r="AA13" s="90"/>
      <c r="AB13" s="91">
        <v>3692</v>
      </c>
      <c r="AC13" s="89">
        <v>0</v>
      </c>
      <c r="AD13" s="90"/>
      <c r="AE13" s="91"/>
      <c r="AF13" s="89"/>
      <c r="AG13" s="90"/>
      <c r="AH13" s="91">
        <v>2000</v>
      </c>
      <c r="AI13" s="89">
        <v>0</v>
      </c>
      <c r="AJ13" s="90"/>
      <c r="AK13" s="91">
        <v>52700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309802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5757</v>
      </c>
      <c r="N16" s="89">
        <v>0</v>
      </c>
      <c r="O16" s="90"/>
      <c r="P16" s="97"/>
      <c r="Q16" s="89"/>
      <c r="R16" s="101"/>
      <c r="S16" s="91">
        <v>1633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23338</v>
      </c>
      <c r="AC16" s="89">
        <v>0</v>
      </c>
      <c r="AD16" s="90"/>
      <c r="AE16" s="97">
        <v>10872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41600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1500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33350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1250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1100</v>
      </c>
      <c r="AF19" s="89">
        <v>0</v>
      </c>
      <c r="AG19" s="101"/>
      <c r="AH19" s="97">
        <v>1500</v>
      </c>
      <c r="AI19" s="89">
        <v>0</v>
      </c>
      <c r="AJ19" s="101"/>
      <c r="AK19" s="97">
        <v>2200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23710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63110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534697.15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70950</v>
      </c>
      <c r="K20" s="78">
        <f t="shared" si="1"/>
        <v>0</v>
      </c>
      <c r="L20" s="77">
        <f t="shared" si="1"/>
        <v>0</v>
      </c>
      <c r="M20" s="98">
        <f t="shared" si="1"/>
        <v>271357</v>
      </c>
      <c r="N20" s="78">
        <f t="shared" si="1"/>
        <v>0</v>
      </c>
      <c r="O20" s="77">
        <f t="shared" si="1"/>
        <v>0</v>
      </c>
      <c r="P20" s="98">
        <f t="shared" si="1"/>
        <v>22010</v>
      </c>
      <c r="Q20" s="78">
        <f t="shared" si="1"/>
        <v>0</v>
      </c>
      <c r="R20" s="77">
        <f t="shared" si="1"/>
        <v>0</v>
      </c>
      <c r="S20" s="98">
        <f t="shared" si="1"/>
        <v>18233</v>
      </c>
      <c r="T20" s="78">
        <f t="shared" si="1"/>
        <v>0</v>
      </c>
      <c r="U20" s="77">
        <f t="shared" si="1"/>
        <v>0</v>
      </c>
      <c r="V20" s="98">
        <f t="shared" si="1"/>
        <v>54250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325653</v>
      </c>
      <c r="AC20" s="78">
        <f t="shared" si="1"/>
        <v>1323</v>
      </c>
      <c r="AD20" s="77">
        <f t="shared" si="1"/>
        <v>0</v>
      </c>
      <c r="AE20" s="98">
        <f t="shared" si="1"/>
        <v>103672</v>
      </c>
      <c r="AF20" s="78">
        <f t="shared" si="1"/>
        <v>0</v>
      </c>
      <c r="AG20" s="77">
        <f t="shared" si="1"/>
        <v>0</v>
      </c>
      <c r="AH20" s="98">
        <f t="shared" si="1"/>
        <v>4700</v>
      </c>
      <c r="AI20" s="78">
        <f t="shared" si="1"/>
        <v>0</v>
      </c>
      <c r="AJ20" s="77">
        <f t="shared" si="1"/>
        <v>0</v>
      </c>
      <c r="AK20" s="98">
        <f t="shared" si="1"/>
        <v>248350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23710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1680082.15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103034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103034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103034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103034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420000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420000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85000</v>
      </c>
      <c r="BS50" s="89">
        <v>0</v>
      </c>
      <c r="BT50" s="101"/>
      <c r="BU50" s="76"/>
      <c r="BV50" s="85">
        <f t="shared" si="9"/>
        <v>85000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505000</v>
      </c>
      <c r="BS51" s="78">
        <f>BS49+BS50</f>
        <v>0</v>
      </c>
      <c r="BT51" s="77">
        <f>BT49+BT50</f>
        <v>0</v>
      </c>
      <c r="BU51" s="85"/>
      <c r="BV51" s="85">
        <f>BV49+BV50</f>
        <v>505000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584197.15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70950</v>
      </c>
      <c r="K53" s="86">
        <f t="shared" si="11"/>
        <v>0</v>
      </c>
      <c r="L53" s="86">
        <f t="shared" si="11"/>
        <v>0</v>
      </c>
      <c r="M53" s="86">
        <f t="shared" si="11"/>
        <v>271357</v>
      </c>
      <c r="N53" s="86">
        <f t="shared" si="11"/>
        <v>0</v>
      </c>
      <c r="O53" s="86">
        <f t="shared" si="11"/>
        <v>0</v>
      </c>
      <c r="P53" s="86">
        <f t="shared" si="11"/>
        <v>22510</v>
      </c>
      <c r="Q53" s="86">
        <f t="shared" si="11"/>
        <v>0</v>
      </c>
      <c r="R53" s="86">
        <f t="shared" si="11"/>
        <v>0</v>
      </c>
      <c r="S53" s="86">
        <f t="shared" si="11"/>
        <v>18233</v>
      </c>
      <c r="T53" s="86">
        <f t="shared" si="11"/>
        <v>0</v>
      </c>
      <c r="U53" s="86">
        <f t="shared" si="11"/>
        <v>0</v>
      </c>
      <c r="V53" s="86">
        <f t="shared" si="11"/>
        <v>54250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325653</v>
      </c>
      <c r="AC53" s="86">
        <f t="shared" si="11"/>
        <v>1323</v>
      </c>
      <c r="AD53" s="86">
        <f t="shared" si="11"/>
        <v>0</v>
      </c>
      <c r="AE53" s="86">
        <f t="shared" si="11"/>
        <v>103672</v>
      </c>
      <c r="AF53" s="86">
        <f t="shared" si="11"/>
        <v>0</v>
      </c>
      <c r="AG53" s="86">
        <f t="shared" si="11"/>
        <v>0</v>
      </c>
      <c r="AH53" s="86">
        <f t="shared" si="11"/>
        <v>4700</v>
      </c>
      <c r="AI53" s="86">
        <f t="shared" si="11"/>
        <v>0</v>
      </c>
      <c r="AJ53" s="86">
        <f t="shared" si="11"/>
        <v>0</v>
      </c>
      <c r="AK53" s="86">
        <f t="shared" si="11"/>
        <v>248350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23710</v>
      </c>
      <c r="BJ53" s="86">
        <f t="shared" si="11"/>
        <v>0</v>
      </c>
      <c r="BK53" s="86">
        <f t="shared" si="11"/>
        <v>0</v>
      </c>
      <c r="BL53" s="86">
        <f t="shared" si="11"/>
        <v>103034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505000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2638116.15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EFC5-53CE-4E37-8AF3-699885E2F168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Entrate_Bilancio_2020</vt:lpstr>
      <vt:lpstr>Entrate_Bilancio_2021</vt:lpstr>
      <vt:lpstr>Entrate_Bilancio_2022</vt:lpstr>
      <vt:lpstr>Entrate_Rendiconto_Anno0</vt:lpstr>
      <vt:lpstr>Spese_Bilancio_2020</vt:lpstr>
      <vt:lpstr>Spese_Bilancio_2021</vt:lpstr>
      <vt:lpstr>Spese_Bilancio_2022</vt:lpstr>
      <vt:lpstr>Spese_Rendiconto_Anno0</vt:lpstr>
      <vt:lpstr>Entrate_Bilancio_2020!Area_stampa</vt:lpstr>
      <vt:lpstr>Entrate_Bilancio_2021!Area_stampa</vt:lpstr>
      <vt:lpstr>Entrate_Bilancio_2022!Area_stampa</vt:lpstr>
      <vt:lpstr>Entrate_Rendiconto_Anno0!Area_stampa</vt:lpstr>
      <vt:lpstr>Spese_Bilancio_2020!Area_stampa</vt:lpstr>
      <vt:lpstr>Spese_Bilancio_2021!Area_stampa</vt:lpstr>
      <vt:lpstr>Spese_Bilancio_2022!Area_stampa</vt:lpstr>
      <vt:lpstr>Spese_Rendiconto_Anno0!Area_stampa</vt:lpstr>
      <vt:lpstr>Spese_Bilancio_2020!Titoli_stampa</vt:lpstr>
      <vt:lpstr>Spese_Bilancio_2021!Titoli_stampa</vt:lpstr>
      <vt:lpstr>Spese_Bilancio_2022!Titoli_stampa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2025-05-31T14:41:46Z</dcterms:modified>
</cp:coreProperties>
</file>