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AAF89628-63A5-4261-BE65-86C75543529A}" xr6:coauthVersionLast="47" xr6:coauthVersionMax="47" xr10:uidLastSave="{00000000-0000-0000-0000-000000000000}"/>
  <bookViews>
    <workbookView xWindow="-120" yWindow="-120" windowWidth="29040" windowHeight="15840" xr2:uid="{A11D760A-DC11-4CE3-BE78-0232F8B0A8C1}"/>
  </bookViews>
  <sheets>
    <sheet name="Entrate_Bilancio_2024" sheetId="1" r:id="rId1"/>
    <sheet name="Entrate_Bilancio_2025" sheetId="2" r:id="rId2"/>
    <sheet name="Entrate_Bilancio_2026" sheetId="3" r:id="rId3"/>
    <sheet name="Entrate_Rendiconto_Anno0" sheetId="4" state="hidden" r:id="rId4"/>
    <sheet name="Spese_Bilancio_2024" sheetId="5" r:id="rId5"/>
    <sheet name="Spese_Bilancio_2025" sheetId="6" r:id="rId6"/>
    <sheet name="Spese_Bilancio_2026" sheetId="7" r:id="rId7"/>
    <sheet name="Spese_Rendiconto_Anno0" sheetId="8" state="hidden" r:id="rId8"/>
  </sheets>
  <definedNames>
    <definedName name="_xlnm.Print_Area" localSheetId="0">Entrate_Bilancio_2024!$B$1:$E$58</definedName>
    <definedName name="_xlnm.Print_Area" localSheetId="1">Entrate_Bilancio_2025!$B$1:$E$58</definedName>
    <definedName name="_xlnm.Print_Area" localSheetId="2">Entrate_Bilancio_2026!$B$1:$E$58</definedName>
    <definedName name="_xlnm.Print_Area" localSheetId="3">Entrate_Rendiconto_Anno0!$B$1:$E$59</definedName>
    <definedName name="_xlnm.Print_Area" localSheetId="4">Spese_Bilancio_2024!$B$1:$BX$53</definedName>
    <definedName name="_xlnm.Print_Area" localSheetId="5">Spese_Bilancio_2025!$B$1:$BX$53</definedName>
    <definedName name="_xlnm.Print_Area" localSheetId="6">Spese_Bilancio_2026!$B$1:$BX$53</definedName>
    <definedName name="_xlnm.Print_Area" localSheetId="7">Spese_Rendiconto_Anno0!$B$1:$BX$54</definedName>
    <definedName name="_xlnm.Print_Titles" localSheetId="4">Spese_Bilancio_2024!$B:$C</definedName>
    <definedName name="_xlnm.Print_Titles" localSheetId="5">Spese_Bilancio_2025!$B:$C</definedName>
    <definedName name="_xlnm.Print_Titles" localSheetId="6">Spese_Bilancio_2026!$B:$C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E57" i="1"/>
  <c r="D58" i="1"/>
  <c r="E58" i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E57" i="2"/>
  <c r="E58" i="2" s="1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E57" i="3"/>
  <c r="E58" i="3" s="1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E57" i="4"/>
  <c r="E58" i="4" s="1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F53" i="5" s="1"/>
  <c r="BG20" i="5"/>
  <c r="BH20" i="5"/>
  <c r="BI20" i="5"/>
  <c r="BJ20" i="5"/>
  <c r="BK20" i="5"/>
  <c r="BL20" i="5"/>
  <c r="BM20" i="5"/>
  <c r="BN20" i="5"/>
  <c r="BN53" i="5" s="1"/>
  <c r="BO20" i="5"/>
  <c r="BP20" i="5"/>
  <c r="BQ20" i="5"/>
  <c r="BR20" i="5"/>
  <c r="BS20" i="5"/>
  <c r="BT20" i="5"/>
  <c r="BV20" i="5"/>
  <c r="BW20" i="5"/>
  <c r="BV23" i="5"/>
  <c r="BW23" i="5"/>
  <c r="BX23" i="5"/>
  <c r="BX28" i="5" s="1"/>
  <c r="BV24" i="5"/>
  <c r="BW24" i="5"/>
  <c r="BX24" i="5"/>
  <c r="BV25" i="5"/>
  <c r="BV28" i="5" s="1"/>
  <c r="BW25" i="5"/>
  <c r="BX25" i="5"/>
  <c r="BV26" i="5"/>
  <c r="BW26" i="5"/>
  <c r="BW28" i="5" s="1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31" i="5"/>
  <c r="BW31" i="5"/>
  <c r="BX31" i="5"/>
  <c r="BV32" i="5"/>
  <c r="BV35" i="5" s="1"/>
  <c r="BW32" i="5"/>
  <c r="BX32" i="5"/>
  <c r="BV33" i="5"/>
  <c r="BW33" i="5"/>
  <c r="BX33" i="5"/>
  <c r="BV34" i="5"/>
  <c r="BW34" i="5"/>
  <c r="BX34" i="5"/>
  <c r="BX35" i="5" s="1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W35" i="5"/>
  <c r="BV38" i="5"/>
  <c r="BW38" i="5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J53" i="5" s="1"/>
  <c r="K42" i="5"/>
  <c r="L42" i="5"/>
  <c r="M42" i="5"/>
  <c r="N42" i="5"/>
  <c r="O42" i="5"/>
  <c r="P42" i="5"/>
  <c r="Q42" i="5"/>
  <c r="R42" i="5"/>
  <c r="R53" i="5" s="1"/>
  <c r="S42" i="5"/>
  <c r="T42" i="5"/>
  <c r="U42" i="5"/>
  <c r="V42" i="5"/>
  <c r="W42" i="5"/>
  <c r="X42" i="5"/>
  <c r="Y42" i="5"/>
  <c r="Z42" i="5"/>
  <c r="Z53" i="5" s="1"/>
  <c r="AA42" i="5"/>
  <c r="AB42" i="5"/>
  <c r="AC42" i="5"/>
  <c r="AD42" i="5"/>
  <c r="AE42" i="5"/>
  <c r="AF42" i="5"/>
  <c r="AG42" i="5"/>
  <c r="AH42" i="5"/>
  <c r="AH53" i="5" s="1"/>
  <c r="AI42" i="5"/>
  <c r="AJ42" i="5"/>
  <c r="AK42" i="5"/>
  <c r="AL42" i="5"/>
  <c r="AM42" i="5"/>
  <c r="AN42" i="5"/>
  <c r="AO42" i="5"/>
  <c r="AP42" i="5"/>
  <c r="AP53" i="5" s="1"/>
  <c r="AQ42" i="5"/>
  <c r="AR42" i="5"/>
  <c r="AS42" i="5"/>
  <c r="AT42" i="5"/>
  <c r="AU42" i="5"/>
  <c r="AV42" i="5"/>
  <c r="AW42" i="5"/>
  <c r="AX42" i="5"/>
  <c r="AX53" i="5" s="1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W42" i="5"/>
  <c r="BX42" i="5"/>
  <c r="BV45" i="5"/>
  <c r="BW45" i="5"/>
  <c r="BX45" i="5"/>
  <c r="D46" i="5"/>
  <c r="D53" i="5" s="1"/>
  <c r="E46" i="5"/>
  <c r="F46" i="5"/>
  <c r="G46" i="5"/>
  <c r="H46" i="5"/>
  <c r="H53" i="5" s="1"/>
  <c r="I46" i="5"/>
  <c r="J46" i="5"/>
  <c r="K46" i="5"/>
  <c r="L46" i="5"/>
  <c r="L53" i="5" s="1"/>
  <c r="M46" i="5"/>
  <c r="N46" i="5"/>
  <c r="O46" i="5"/>
  <c r="P46" i="5"/>
  <c r="P53" i="5" s="1"/>
  <c r="Q46" i="5"/>
  <c r="R46" i="5"/>
  <c r="S46" i="5"/>
  <c r="T46" i="5"/>
  <c r="T53" i="5" s="1"/>
  <c r="U46" i="5"/>
  <c r="V46" i="5"/>
  <c r="W46" i="5"/>
  <c r="X46" i="5"/>
  <c r="X53" i="5" s="1"/>
  <c r="Y46" i="5"/>
  <c r="Z46" i="5"/>
  <c r="AA46" i="5"/>
  <c r="AB46" i="5"/>
  <c r="AB53" i="5" s="1"/>
  <c r="AC46" i="5"/>
  <c r="AD46" i="5"/>
  <c r="AE46" i="5"/>
  <c r="AF46" i="5"/>
  <c r="AF53" i="5" s="1"/>
  <c r="AG46" i="5"/>
  <c r="AH46" i="5"/>
  <c r="AI46" i="5"/>
  <c r="AJ46" i="5"/>
  <c r="AJ53" i="5" s="1"/>
  <c r="AK46" i="5"/>
  <c r="AL46" i="5"/>
  <c r="AM46" i="5"/>
  <c r="AN46" i="5"/>
  <c r="AN53" i="5" s="1"/>
  <c r="AO46" i="5"/>
  <c r="AP46" i="5"/>
  <c r="AQ46" i="5"/>
  <c r="AR46" i="5"/>
  <c r="AR53" i="5" s="1"/>
  <c r="AS46" i="5"/>
  <c r="AT46" i="5"/>
  <c r="AU46" i="5"/>
  <c r="AV46" i="5"/>
  <c r="AV53" i="5" s="1"/>
  <c r="AW46" i="5"/>
  <c r="AX46" i="5"/>
  <c r="AY46" i="5"/>
  <c r="AZ46" i="5"/>
  <c r="AZ53" i="5" s="1"/>
  <c r="BA46" i="5"/>
  <c r="BB46" i="5"/>
  <c r="BC46" i="5"/>
  <c r="BD46" i="5"/>
  <c r="BD53" i="5" s="1"/>
  <c r="BE46" i="5"/>
  <c r="BF46" i="5"/>
  <c r="BG46" i="5"/>
  <c r="BH46" i="5"/>
  <c r="BH53" i="5" s="1"/>
  <c r="BI46" i="5"/>
  <c r="BJ46" i="5"/>
  <c r="BK46" i="5"/>
  <c r="BL46" i="5"/>
  <c r="BL53" i="5" s="1"/>
  <c r="BM46" i="5"/>
  <c r="BN46" i="5"/>
  <c r="BO46" i="5"/>
  <c r="BP46" i="5"/>
  <c r="BP53" i="5" s="1"/>
  <c r="BQ46" i="5"/>
  <c r="BR46" i="5"/>
  <c r="BS46" i="5"/>
  <c r="BT46" i="5"/>
  <c r="BT53" i="5" s="1"/>
  <c r="BV46" i="5"/>
  <c r="BW46" i="5"/>
  <c r="BX46" i="5"/>
  <c r="BV49" i="5"/>
  <c r="BW49" i="5"/>
  <c r="BX49" i="5"/>
  <c r="BV50" i="5"/>
  <c r="BW50" i="5"/>
  <c r="BX50" i="5"/>
  <c r="D51" i="5"/>
  <c r="E51" i="5"/>
  <c r="E53" i="5" s="1"/>
  <c r="F51" i="5"/>
  <c r="G51" i="5"/>
  <c r="H51" i="5"/>
  <c r="I51" i="5"/>
  <c r="J51" i="5"/>
  <c r="K51" i="5"/>
  <c r="L51" i="5"/>
  <c r="M51" i="5"/>
  <c r="M53" i="5" s="1"/>
  <c r="N51" i="5"/>
  <c r="O51" i="5"/>
  <c r="P51" i="5"/>
  <c r="Q51" i="5"/>
  <c r="R51" i="5"/>
  <c r="S51" i="5"/>
  <c r="T51" i="5"/>
  <c r="U51" i="5"/>
  <c r="U53" i="5" s="1"/>
  <c r="V51" i="5"/>
  <c r="W51" i="5"/>
  <c r="X51" i="5"/>
  <c r="Y51" i="5"/>
  <c r="Z51" i="5"/>
  <c r="AA51" i="5"/>
  <c r="AB51" i="5"/>
  <c r="AC51" i="5"/>
  <c r="AC53" i="5" s="1"/>
  <c r="AD51" i="5"/>
  <c r="AE51" i="5"/>
  <c r="AF51" i="5"/>
  <c r="AG51" i="5"/>
  <c r="AH51" i="5"/>
  <c r="AI51" i="5"/>
  <c r="AJ51" i="5"/>
  <c r="AK51" i="5"/>
  <c r="AK53" i="5" s="1"/>
  <c r="AL51" i="5"/>
  <c r="AM51" i="5"/>
  <c r="AN51" i="5"/>
  <c r="AO51" i="5"/>
  <c r="AP51" i="5"/>
  <c r="AQ51" i="5"/>
  <c r="AR51" i="5"/>
  <c r="AS51" i="5"/>
  <c r="AS53" i="5" s="1"/>
  <c r="AT51" i="5"/>
  <c r="AU51" i="5"/>
  <c r="AV51" i="5"/>
  <c r="AW51" i="5"/>
  <c r="AX51" i="5"/>
  <c r="AY51" i="5"/>
  <c r="AZ51" i="5"/>
  <c r="BA51" i="5"/>
  <c r="BA53" i="5" s="1"/>
  <c r="BB51" i="5"/>
  <c r="BC51" i="5"/>
  <c r="BD51" i="5"/>
  <c r="BE51" i="5"/>
  <c r="BF51" i="5"/>
  <c r="BG51" i="5"/>
  <c r="BH51" i="5"/>
  <c r="BI51" i="5"/>
  <c r="BI53" i="5" s="1"/>
  <c r="BJ51" i="5"/>
  <c r="BK51" i="5"/>
  <c r="BL51" i="5"/>
  <c r="BM51" i="5"/>
  <c r="BN51" i="5"/>
  <c r="BO51" i="5"/>
  <c r="BP51" i="5"/>
  <c r="BQ51" i="5"/>
  <c r="BQ53" i="5" s="1"/>
  <c r="BR51" i="5"/>
  <c r="BS51" i="5"/>
  <c r="BT51" i="5"/>
  <c r="BV51" i="5"/>
  <c r="BW51" i="5"/>
  <c r="BX51" i="5"/>
  <c r="F53" i="5"/>
  <c r="I53" i="5"/>
  <c r="N53" i="5"/>
  <c r="Q53" i="5"/>
  <c r="V53" i="5"/>
  <c r="Y53" i="5"/>
  <c r="AD53" i="5"/>
  <c r="AG53" i="5"/>
  <c r="AL53" i="5"/>
  <c r="AO53" i="5"/>
  <c r="AT53" i="5"/>
  <c r="AW53" i="5"/>
  <c r="BB53" i="5"/>
  <c r="BE53" i="5"/>
  <c r="BJ53" i="5"/>
  <c r="BM53" i="5"/>
  <c r="BR53" i="5"/>
  <c r="BU53" i="5"/>
  <c r="BV8" i="6"/>
  <c r="BV10" i="6"/>
  <c r="BV20" i="6" s="1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R53" i="6" s="1"/>
  <c r="BS20" i="6"/>
  <c r="BT20" i="6"/>
  <c r="BW20" i="6"/>
  <c r="BV23" i="6"/>
  <c r="BW23" i="6"/>
  <c r="BX23" i="6"/>
  <c r="BX28" i="6" s="1"/>
  <c r="BV24" i="6"/>
  <c r="BW24" i="6"/>
  <c r="BX24" i="6"/>
  <c r="BV25" i="6"/>
  <c r="BV28" i="6" s="1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W28" i="6"/>
  <c r="BV31" i="6"/>
  <c r="BW31" i="6"/>
  <c r="BX31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W35" i="6"/>
  <c r="BX35" i="6"/>
  <c r="BV38" i="6"/>
  <c r="BW38" i="6"/>
  <c r="BX38" i="6"/>
  <c r="BV39" i="6"/>
  <c r="BW39" i="6"/>
  <c r="BX39" i="6"/>
  <c r="BV40" i="6"/>
  <c r="BW40" i="6"/>
  <c r="BW42" i="6" s="1"/>
  <c r="BX40" i="6"/>
  <c r="BV41" i="6"/>
  <c r="BW41" i="6"/>
  <c r="BX41" i="6"/>
  <c r="D42" i="6"/>
  <c r="E42" i="6"/>
  <c r="F42" i="6"/>
  <c r="F53" i="6" s="1"/>
  <c r="G42" i="6"/>
  <c r="H42" i="6"/>
  <c r="I42" i="6"/>
  <c r="J42" i="6"/>
  <c r="J53" i="6" s="1"/>
  <c r="K42" i="6"/>
  <c r="L42" i="6"/>
  <c r="M42" i="6"/>
  <c r="N42" i="6"/>
  <c r="N53" i="6" s="1"/>
  <c r="O42" i="6"/>
  <c r="P42" i="6"/>
  <c r="Q42" i="6"/>
  <c r="R42" i="6"/>
  <c r="R53" i="6" s="1"/>
  <c r="S42" i="6"/>
  <c r="T42" i="6"/>
  <c r="U42" i="6"/>
  <c r="V42" i="6"/>
  <c r="V53" i="6" s="1"/>
  <c r="W42" i="6"/>
  <c r="X42" i="6"/>
  <c r="Y42" i="6"/>
  <c r="Z42" i="6"/>
  <c r="Z53" i="6" s="1"/>
  <c r="AA42" i="6"/>
  <c r="AB42" i="6"/>
  <c r="AC42" i="6"/>
  <c r="AD42" i="6"/>
  <c r="AD53" i="6" s="1"/>
  <c r="AE42" i="6"/>
  <c r="AF42" i="6"/>
  <c r="AG42" i="6"/>
  <c r="AH42" i="6"/>
  <c r="AH53" i="6" s="1"/>
  <c r="AI42" i="6"/>
  <c r="AJ42" i="6"/>
  <c r="AK42" i="6"/>
  <c r="AL42" i="6"/>
  <c r="AL53" i="6" s="1"/>
  <c r="AM42" i="6"/>
  <c r="AN42" i="6"/>
  <c r="AO42" i="6"/>
  <c r="AP42" i="6"/>
  <c r="AP53" i="6" s="1"/>
  <c r="AQ42" i="6"/>
  <c r="AR42" i="6"/>
  <c r="AS42" i="6"/>
  <c r="AT42" i="6"/>
  <c r="AT53" i="6" s="1"/>
  <c r="AU42" i="6"/>
  <c r="AV42" i="6"/>
  <c r="AW42" i="6"/>
  <c r="AX42" i="6"/>
  <c r="AX53" i="6" s="1"/>
  <c r="AY42" i="6"/>
  <c r="AZ42" i="6"/>
  <c r="BA42" i="6"/>
  <c r="BB42" i="6"/>
  <c r="BB53" i="6" s="1"/>
  <c r="BC42" i="6"/>
  <c r="BD42" i="6"/>
  <c r="BE42" i="6"/>
  <c r="BF42" i="6"/>
  <c r="BF53" i="6" s="1"/>
  <c r="BG42" i="6"/>
  <c r="BH42" i="6"/>
  <c r="BI42" i="6"/>
  <c r="BJ42" i="6"/>
  <c r="BJ53" i="6" s="1"/>
  <c r="BK42" i="6"/>
  <c r="BL42" i="6"/>
  <c r="BM42" i="6"/>
  <c r="BN42" i="6"/>
  <c r="BN53" i="6" s="1"/>
  <c r="BO42" i="6"/>
  <c r="BP42" i="6"/>
  <c r="BQ42" i="6"/>
  <c r="BR42" i="6"/>
  <c r="BS42" i="6"/>
  <c r="BT42" i="6"/>
  <c r="BX42" i="6"/>
  <c r="BV45" i="6"/>
  <c r="BW45" i="6"/>
  <c r="BX45" i="6"/>
  <c r="D46" i="6"/>
  <c r="D53" i="6" s="1"/>
  <c r="E46" i="6"/>
  <c r="F46" i="6"/>
  <c r="G46" i="6"/>
  <c r="H46" i="6"/>
  <c r="H53" i="6" s="1"/>
  <c r="I46" i="6"/>
  <c r="J46" i="6"/>
  <c r="K46" i="6"/>
  <c r="L46" i="6"/>
  <c r="L53" i="6" s="1"/>
  <c r="M46" i="6"/>
  <c r="N46" i="6"/>
  <c r="O46" i="6"/>
  <c r="P46" i="6"/>
  <c r="P53" i="6" s="1"/>
  <c r="Q46" i="6"/>
  <c r="R46" i="6"/>
  <c r="S46" i="6"/>
  <c r="T46" i="6"/>
  <c r="T53" i="6" s="1"/>
  <c r="U46" i="6"/>
  <c r="V46" i="6"/>
  <c r="W46" i="6"/>
  <c r="X46" i="6"/>
  <c r="X53" i="6" s="1"/>
  <c r="Y46" i="6"/>
  <c r="Z46" i="6"/>
  <c r="AA46" i="6"/>
  <c r="AB46" i="6"/>
  <c r="AB53" i="6" s="1"/>
  <c r="AC46" i="6"/>
  <c r="AD46" i="6"/>
  <c r="AE46" i="6"/>
  <c r="AF46" i="6"/>
  <c r="AF53" i="6" s="1"/>
  <c r="AG46" i="6"/>
  <c r="AH46" i="6"/>
  <c r="AI46" i="6"/>
  <c r="AJ46" i="6"/>
  <c r="AJ53" i="6" s="1"/>
  <c r="AK46" i="6"/>
  <c r="AL46" i="6"/>
  <c r="AM46" i="6"/>
  <c r="AN46" i="6"/>
  <c r="AN53" i="6" s="1"/>
  <c r="AO46" i="6"/>
  <c r="AP46" i="6"/>
  <c r="AQ46" i="6"/>
  <c r="AR46" i="6"/>
  <c r="AR53" i="6" s="1"/>
  <c r="AS46" i="6"/>
  <c r="AT46" i="6"/>
  <c r="AU46" i="6"/>
  <c r="AV46" i="6"/>
  <c r="AV53" i="6" s="1"/>
  <c r="AW46" i="6"/>
  <c r="AX46" i="6"/>
  <c r="AY46" i="6"/>
  <c r="AZ46" i="6"/>
  <c r="AZ53" i="6" s="1"/>
  <c r="BA46" i="6"/>
  <c r="BB46" i="6"/>
  <c r="BC46" i="6"/>
  <c r="BD46" i="6"/>
  <c r="BD53" i="6" s="1"/>
  <c r="BE46" i="6"/>
  <c r="BF46" i="6"/>
  <c r="BG46" i="6"/>
  <c r="BH46" i="6"/>
  <c r="BH53" i="6" s="1"/>
  <c r="BI46" i="6"/>
  <c r="BJ46" i="6"/>
  <c r="BK46" i="6"/>
  <c r="BL46" i="6"/>
  <c r="BL53" i="6" s="1"/>
  <c r="BM46" i="6"/>
  <c r="BN46" i="6"/>
  <c r="BO46" i="6"/>
  <c r="BP46" i="6"/>
  <c r="BP53" i="6" s="1"/>
  <c r="BQ46" i="6"/>
  <c r="BR46" i="6"/>
  <c r="BS46" i="6"/>
  <c r="BT46" i="6"/>
  <c r="BT53" i="6" s="1"/>
  <c r="BV46" i="6"/>
  <c r="BW46" i="6"/>
  <c r="BX46" i="6"/>
  <c r="BV49" i="6"/>
  <c r="BV51" i="6" s="1"/>
  <c r="BW49" i="6"/>
  <c r="BX49" i="6"/>
  <c r="BV50" i="6"/>
  <c r="BW50" i="6"/>
  <c r="BX50" i="6"/>
  <c r="D51" i="6"/>
  <c r="E51" i="6"/>
  <c r="E53" i="6" s="1"/>
  <c r="F51" i="6"/>
  <c r="G51" i="6"/>
  <c r="H51" i="6"/>
  <c r="I51" i="6"/>
  <c r="J51" i="6"/>
  <c r="K51" i="6"/>
  <c r="L51" i="6"/>
  <c r="M51" i="6"/>
  <c r="M53" i="6" s="1"/>
  <c r="N51" i="6"/>
  <c r="O51" i="6"/>
  <c r="P51" i="6"/>
  <c r="Q51" i="6"/>
  <c r="R51" i="6"/>
  <c r="S51" i="6"/>
  <c r="T51" i="6"/>
  <c r="U51" i="6"/>
  <c r="U53" i="6" s="1"/>
  <c r="V51" i="6"/>
  <c r="W51" i="6"/>
  <c r="X51" i="6"/>
  <c r="Y51" i="6"/>
  <c r="Z51" i="6"/>
  <c r="AA51" i="6"/>
  <c r="AB51" i="6"/>
  <c r="AC51" i="6"/>
  <c r="AC53" i="6" s="1"/>
  <c r="AD51" i="6"/>
  <c r="AE51" i="6"/>
  <c r="AF51" i="6"/>
  <c r="AG51" i="6"/>
  <c r="AH51" i="6"/>
  <c r="AI51" i="6"/>
  <c r="AJ51" i="6"/>
  <c r="AK51" i="6"/>
  <c r="AK53" i="6" s="1"/>
  <c r="AL51" i="6"/>
  <c r="AM51" i="6"/>
  <c r="AN51" i="6"/>
  <c r="AO51" i="6"/>
  <c r="AP51" i="6"/>
  <c r="AQ51" i="6"/>
  <c r="AR51" i="6"/>
  <c r="AS51" i="6"/>
  <c r="AS53" i="6" s="1"/>
  <c r="AT51" i="6"/>
  <c r="AU51" i="6"/>
  <c r="AV51" i="6"/>
  <c r="AW51" i="6"/>
  <c r="AX51" i="6"/>
  <c r="AY51" i="6"/>
  <c r="AZ51" i="6"/>
  <c r="BA51" i="6"/>
  <c r="BA53" i="6" s="1"/>
  <c r="BB51" i="6"/>
  <c r="BC51" i="6"/>
  <c r="BD51" i="6"/>
  <c r="BE51" i="6"/>
  <c r="BF51" i="6"/>
  <c r="BG51" i="6"/>
  <c r="BH51" i="6"/>
  <c r="BI51" i="6"/>
  <c r="BI53" i="6" s="1"/>
  <c r="BJ51" i="6"/>
  <c r="BK51" i="6"/>
  <c r="BL51" i="6"/>
  <c r="BM51" i="6"/>
  <c r="BN51" i="6"/>
  <c r="BO51" i="6"/>
  <c r="BP51" i="6"/>
  <c r="BQ51" i="6"/>
  <c r="BQ53" i="6" s="1"/>
  <c r="BR51" i="6"/>
  <c r="BS51" i="6"/>
  <c r="BT51" i="6"/>
  <c r="BW51" i="6"/>
  <c r="BX51" i="6"/>
  <c r="I53" i="6"/>
  <c r="Q53" i="6"/>
  <c r="Y53" i="6"/>
  <c r="AG53" i="6"/>
  <c r="AO53" i="6"/>
  <c r="AW53" i="6"/>
  <c r="BE53" i="6"/>
  <c r="BM53" i="6"/>
  <c r="BU53" i="6"/>
  <c r="BV8" i="7"/>
  <c r="BV10" i="7"/>
  <c r="BV20" i="7" s="1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W20" i="7"/>
  <c r="BV23" i="7"/>
  <c r="BW23" i="7"/>
  <c r="BX23" i="7"/>
  <c r="BV24" i="7"/>
  <c r="BW24" i="7"/>
  <c r="BX24" i="7"/>
  <c r="BV25" i="7"/>
  <c r="BW25" i="7"/>
  <c r="BX25" i="7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W28" i="7"/>
  <c r="BX28" i="7"/>
  <c r="BV31" i="7"/>
  <c r="BW31" i="7"/>
  <c r="BX31" i="7"/>
  <c r="BV32" i="7"/>
  <c r="BW32" i="7"/>
  <c r="BX32" i="7"/>
  <c r="BV33" i="7"/>
  <c r="BW33" i="7"/>
  <c r="BX33" i="7"/>
  <c r="BV34" i="7"/>
  <c r="BW34" i="7"/>
  <c r="BW35" i="7" s="1"/>
  <c r="BX34" i="7"/>
  <c r="D35" i="7"/>
  <c r="E35" i="7"/>
  <c r="F35" i="7"/>
  <c r="F53" i="7" s="1"/>
  <c r="G35" i="7"/>
  <c r="H35" i="7"/>
  <c r="I35" i="7"/>
  <c r="J35" i="7"/>
  <c r="K35" i="7"/>
  <c r="L35" i="7"/>
  <c r="M35" i="7"/>
  <c r="N35" i="7"/>
  <c r="N53" i="7" s="1"/>
  <c r="O35" i="7"/>
  <c r="P35" i="7"/>
  <c r="Q35" i="7"/>
  <c r="R35" i="7"/>
  <c r="S35" i="7"/>
  <c r="T35" i="7"/>
  <c r="U35" i="7"/>
  <c r="V35" i="7"/>
  <c r="V53" i="7" s="1"/>
  <c r="W35" i="7"/>
  <c r="X35" i="7"/>
  <c r="Y35" i="7"/>
  <c r="Z35" i="7"/>
  <c r="AA35" i="7"/>
  <c r="AB35" i="7"/>
  <c r="AC35" i="7"/>
  <c r="AD35" i="7"/>
  <c r="AD53" i="7" s="1"/>
  <c r="AE35" i="7"/>
  <c r="AF35" i="7"/>
  <c r="AG35" i="7"/>
  <c r="AH35" i="7"/>
  <c r="AI35" i="7"/>
  <c r="AJ35" i="7"/>
  <c r="AK35" i="7"/>
  <c r="AL35" i="7"/>
  <c r="AL53" i="7" s="1"/>
  <c r="AM35" i="7"/>
  <c r="AN35" i="7"/>
  <c r="AO35" i="7"/>
  <c r="AP35" i="7"/>
  <c r="AQ35" i="7"/>
  <c r="AR35" i="7"/>
  <c r="AS35" i="7"/>
  <c r="AT35" i="7"/>
  <c r="AT53" i="7" s="1"/>
  <c r="AU35" i="7"/>
  <c r="AV35" i="7"/>
  <c r="AW35" i="7"/>
  <c r="AX35" i="7"/>
  <c r="AY35" i="7"/>
  <c r="AZ35" i="7"/>
  <c r="BA35" i="7"/>
  <c r="BB35" i="7"/>
  <c r="BB53" i="7" s="1"/>
  <c r="BC35" i="7"/>
  <c r="BD35" i="7"/>
  <c r="BE35" i="7"/>
  <c r="BF35" i="7"/>
  <c r="BG35" i="7"/>
  <c r="BH35" i="7"/>
  <c r="BI35" i="7"/>
  <c r="BJ35" i="7"/>
  <c r="BJ53" i="7" s="1"/>
  <c r="BK35" i="7"/>
  <c r="BL35" i="7"/>
  <c r="BM35" i="7"/>
  <c r="BN35" i="7"/>
  <c r="BO35" i="7"/>
  <c r="BP35" i="7"/>
  <c r="BQ35" i="7"/>
  <c r="BR35" i="7"/>
  <c r="BR53" i="7" s="1"/>
  <c r="BS35" i="7"/>
  <c r="BT35" i="7"/>
  <c r="BX35" i="7"/>
  <c r="BV38" i="7"/>
  <c r="BW38" i="7"/>
  <c r="BX38" i="7"/>
  <c r="BV39" i="7"/>
  <c r="BV42" i="7" s="1"/>
  <c r="BW39" i="7"/>
  <c r="BX39" i="7"/>
  <c r="BV40" i="7"/>
  <c r="BW40" i="7"/>
  <c r="BW42" i="7" s="1"/>
  <c r="BX40" i="7"/>
  <c r="BV41" i="7"/>
  <c r="BW41" i="7"/>
  <c r="BX41" i="7"/>
  <c r="BX42" i="7" s="1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5" i="7"/>
  <c r="BW45" i="7"/>
  <c r="BX45" i="7"/>
  <c r="D46" i="7"/>
  <c r="D53" i="7" s="1"/>
  <c r="E46" i="7"/>
  <c r="F46" i="7"/>
  <c r="G46" i="7"/>
  <c r="H46" i="7"/>
  <c r="H53" i="7" s="1"/>
  <c r="I46" i="7"/>
  <c r="J46" i="7"/>
  <c r="K46" i="7"/>
  <c r="L46" i="7"/>
  <c r="L53" i="7" s="1"/>
  <c r="M46" i="7"/>
  <c r="N46" i="7"/>
  <c r="O46" i="7"/>
  <c r="P46" i="7"/>
  <c r="P53" i="7" s="1"/>
  <c r="Q46" i="7"/>
  <c r="R46" i="7"/>
  <c r="S46" i="7"/>
  <c r="T46" i="7"/>
  <c r="T53" i="7" s="1"/>
  <c r="U46" i="7"/>
  <c r="V46" i="7"/>
  <c r="W46" i="7"/>
  <c r="X46" i="7"/>
  <c r="X53" i="7" s="1"/>
  <c r="Y46" i="7"/>
  <c r="Z46" i="7"/>
  <c r="AA46" i="7"/>
  <c r="AB46" i="7"/>
  <c r="AB53" i="7" s="1"/>
  <c r="AC46" i="7"/>
  <c r="AD46" i="7"/>
  <c r="AE46" i="7"/>
  <c r="AF46" i="7"/>
  <c r="AF53" i="7" s="1"/>
  <c r="AG46" i="7"/>
  <c r="AH46" i="7"/>
  <c r="AI46" i="7"/>
  <c r="AJ46" i="7"/>
  <c r="AJ53" i="7" s="1"/>
  <c r="AK46" i="7"/>
  <c r="AL46" i="7"/>
  <c r="AM46" i="7"/>
  <c r="AN46" i="7"/>
  <c r="AN53" i="7" s="1"/>
  <c r="AO46" i="7"/>
  <c r="AP46" i="7"/>
  <c r="AQ46" i="7"/>
  <c r="AR46" i="7"/>
  <c r="AR53" i="7" s="1"/>
  <c r="AS46" i="7"/>
  <c r="AT46" i="7"/>
  <c r="AU46" i="7"/>
  <c r="AV46" i="7"/>
  <c r="AV53" i="7" s="1"/>
  <c r="AW46" i="7"/>
  <c r="AX46" i="7"/>
  <c r="AY46" i="7"/>
  <c r="AZ46" i="7"/>
  <c r="AZ53" i="7" s="1"/>
  <c r="BA46" i="7"/>
  <c r="BB46" i="7"/>
  <c r="BC46" i="7"/>
  <c r="BD46" i="7"/>
  <c r="BD53" i="7" s="1"/>
  <c r="BE46" i="7"/>
  <c r="BF46" i="7"/>
  <c r="BG46" i="7"/>
  <c r="BH46" i="7"/>
  <c r="BH53" i="7" s="1"/>
  <c r="BI46" i="7"/>
  <c r="BJ46" i="7"/>
  <c r="BK46" i="7"/>
  <c r="BL46" i="7"/>
  <c r="BL53" i="7" s="1"/>
  <c r="BM46" i="7"/>
  <c r="BN46" i="7"/>
  <c r="BO46" i="7"/>
  <c r="BP46" i="7"/>
  <c r="BP53" i="7" s="1"/>
  <c r="BQ46" i="7"/>
  <c r="BR46" i="7"/>
  <c r="BS46" i="7"/>
  <c r="BT46" i="7"/>
  <c r="BT53" i="7" s="1"/>
  <c r="BV46" i="7"/>
  <c r="BW46" i="7"/>
  <c r="BX46" i="7"/>
  <c r="BV49" i="7"/>
  <c r="BV51" i="7" s="1"/>
  <c r="BW49" i="7"/>
  <c r="BX49" i="7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W51" i="7"/>
  <c r="BX51" i="7"/>
  <c r="E53" i="7"/>
  <c r="I53" i="7"/>
  <c r="J53" i="7"/>
  <c r="M53" i="7"/>
  <c r="Q53" i="7"/>
  <c r="R53" i="7"/>
  <c r="U53" i="7"/>
  <c r="Y53" i="7"/>
  <c r="Z53" i="7"/>
  <c r="AC53" i="7"/>
  <c r="AG53" i="7"/>
  <c r="AH53" i="7"/>
  <c r="AK53" i="7"/>
  <c r="AO53" i="7"/>
  <c r="AP53" i="7"/>
  <c r="AS53" i="7"/>
  <c r="AW53" i="7"/>
  <c r="AX53" i="7"/>
  <c r="BA53" i="7"/>
  <c r="BE53" i="7"/>
  <c r="BF53" i="7"/>
  <c r="BI53" i="7"/>
  <c r="BM53" i="7"/>
  <c r="BN53" i="7"/>
  <c r="BQ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V20" i="8"/>
  <c r="BW20" i="8"/>
  <c r="BV23" i="8"/>
  <c r="BW23" i="8"/>
  <c r="BW28" i="8" s="1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X28" i="8"/>
  <c r="BV31" i="8"/>
  <c r="BW31" i="8"/>
  <c r="BX31" i="8"/>
  <c r="BV32" i="8"/>
  <c r="BV35" i="8" s="1"/>
  <c r="BW32" i="8"/>
  <c r="BX32" i="8"/>
  <c r="BV33" i="8"/>
  <c r="BW33" i="8"/>
  <c r="BW35" i="8" s="1"/>
  <c r="BX33" i="8"/>
  <c r="BV34" i="8"/>
  <c r="BW34" i="8"/>
  <c r="BX34" i="8"/>
  <c r="BX35" i="8" s="1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8" i="8"/>
  <c r="BW38" i="8"/>
  <c r="BX38" i="8"/>
  <c r="BV39" i="8"/>
  <c r="BV42" i="8" s="1"/>
  <c r="BW39" i="8"/>
  <c r="BX39" i="8"/>
  <c r="BV40" i="8"/>
  <c r="BW40" i="8"/>
  <c r="BX40" i="8"/>
  <c r="BV41" i="8"/>
  <c r="BW41" i="8"/>
  <c r="BX41" i="8"/>
  <c r="BX42" i="8" s="1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W42" i="8"/>
  <c r="BV45" i="8"/>
  <c r="BW45" i="8"/>
  <c r="BX45" i="8"/>
  <c r="D46" i="8"/>
  <c r="D53" i="8" s="1"/>
  <c r="E46" i="8"/>
  <c r="F46" i="8"/>
  <c r="G46" i="8"/>
  <c r="H46" i="8"/>
  <c r="H53" i="8" s="1"/>
  <c r="I46" i="8"/>
  <c r="J46" i="8"/>
  <c r="K46" i="8"/>
  <c r="L46" i="8"/>
  <c r="L53" i="8" s="1"/>
  <c r="M46" i="8"/>
  <c r="N46" i="8"/>
  <c r="O46" i="8"/>
  <c r="P46" i="8"/>
  <c r="P53" i="8" s="1"/>
  <c r="Q46" i="8"/>
  <c r="R46" i="8"/>
  <c r="S46" i="8"/>
  <c r="T46" i="8"/>
  <c r="T53" i="8" s="1"/>
  <c r="U46" i="8"/>
  <c r="V46" i="8"/>
  <c r="W46" i="8"/>
  <c r="X46" i="8"/>
  <c r="X53" i="8" s="1"/>
  <c r="Y46" i="8"/>
  <c r="Z46" i="8"/>
  <c r="AA46" i="8"/>
  <c r="AB46" i="8"/>
  <c r="AB53" i="8" s="1"/>
  <c r="AC46" i="8"/>
  <c r="AD46" i="8"/>
  <c r="AE46" i="8"/>
  <c r="AF46" i="8"/>
  <c r="AF53" i="8" s="1"/>
  <c r="AG46" i="8"/>
  <c r="AH46" i="8"/>
  <c r="AI46" i="8"/>
  <c r="AJ46" i="8"/>
  <c r="AJ53" i="8" s="1"/>
  <c r="AK46" i="8"/>
  <c r="AL46" i="8"/>
  <c r="AM46" i="8"/>
  <c r="AN46" i="8"/>
  <c r="AN53" i="8" s="1"/>
  <c r="AO46" i="8"/>
  <c r="AP46" i="8"/>
  <c r="AQ46" i="8"/>
  <c r="AR46" i="8"/>
  <c r="AR53" i="8" s="1"/>
  <c r="AS46" i="8"/>
  <c r="AT46" i="8"/>
  <c r="AU46" i="8"/>
  <c r="AV46" i="8"/>
  <c r="AV53" i="8" s="1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W49" i="8"/>
  <c r="BX49" i="8"/>
  <c r="BV50" i="8"/>
  <c r="BW50" i="8"/>
  <c r="BX50" i="8"/>
  <c r="D51" i="8"/>
  <c r="E51" i="8"/>
  <c r="F51" i="8"/>
  <c r="G51" i="8"/>
  <c r="H51" i="8"/>
  <c r="I51" i="8"/>
  <c r="I53" i="8" s="1"/>
  <c r="J51" i="8"/>
  <c r="K51" i="8"/>
  <c r="L51" i="8"/>
  <c r="M51" i="8"/>
  <c r="N51" i="8"/>
  <c r="O51" i="8"/>
  <c r="P51" i="8"/>
  <c r="Q51" i="8"/>
  <c r="Q53" i="8" s="1"/>
  <c r="R51" i="8"/>
  <c r="S51" i="8"/>
  <c r="T51" i="8"/>
  <c r="U51" i="8"/>
  <c r="V51" i="8"/>
  <c r="W51" i="8"/>
  <c r="X51" i="8"/>
  <c r="Y51" i="8"/>
  <c r="Y53" i="8" s="1"/>
  <c r="Z51" i="8"/>
  <c r="AA51" i="8"/>
  <c r="AB51" i="8"/>
  <c r="AC51" i="8"/>
  <c r="AD51" i="8"/>
  <c r="AE51" i="8"/>
  <c r="AF51" i="8"/>
  <c r="AG51" i="8"/>
  <c r="AG53" i="8" s="1"/>
  <c r="AH51" i="8"/>
  <c r="AI51" i="8"/>
  <c r="AJ51" i="8"/>
  <c r="AK51" i="8"/>
  <c r="AL51" i="8"/>
  <c r="AM51" i="8"/>
  <c r="AN51" i="8"/>
  <c r="AO51" i="8"/>
  <c r="AO53" i="8" s="1"/>
  <c r="AP51" i="8"/>
  <c r="AQ51" i="8"/>
  <c r="AR51" i="8"/>
  <c r="AS51" i="8"/>
  <c r="AT51" i="8"/>
  <c r="AU51" i="8"/>
  <c r="AV51" i="8"/>
  <c r="AW51" i="8"/>
  <c r="AW53" i="8" s="1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M53" i="8" s="1"/>
  <c r="BN51" i="8"/>
  <c r="BO51" i="8"/>
  <c r="BP51" i="8"/>
  <c r="BQ51" i="8"/>
  <c r="BR51" i="8"/>
  <c r="BS51" i="8"/>
  <c r="BT51" i="8"/>
  <c r="BV51" i="8"/>
  <c r="BW51" i="8"/>
  <c r="BX51" i="8"/>
  <c r="E53" i="8"/>
  <c r="F53" i="8"/>
  <c r="J53" i="8"/>
  <c r="M53" i="8"/>
  <c r="N53" i="8"/>
  <c r="R53" i="8"/>
  <c r="U53" i="8"/>
  <c r="V53" i="8"/>
  <c r="Z53" i="8"/>
  <c r="AC53" i="8"/>
  <c r="AD53" i="8"/>
  <c r="AH53" i="8"/>
  <c r="AK53" i="8"/>
  <c r="AL53" i="8"/>
  <c r="AP53" i="8"/>
  <c r="AS53" i="8"/>
  <c r="AT53" i="8"/>
  <c r="AX53" i="8"/>
  <c r="AZ53" i="8"/>
  <c r="BA53" i="8"/>
  <c r="BB53" i="8"/>
  <c r="BD53" i="8"/>
  <c r="BE53" i="8"/>
  <c r="BF53" i="8"/>
  <c r="BH53" i="8"/>
  <c r="BI53" i="8"/>
  <c r="BJ53" i="8"/>
  <c r="BL53" i="8"/>
  <c r="BN53" i="8"/>
  <c r="BP53" i="8"/>
  <c r="BQ53" i="8"/>
  <c r="BR53" i="8"/>
  <c r="BT53" i="8"/>
  <c r="BU53" i="8"/>
  <c r="BS53" i="8" l="1"/>
  <c r="BO53" i="8"/>
  <c r="BK53" i="8"/>
  <c r="BG53" i="8"/>
  <c r="BC53" i="8"/>
  <c r="AY53" i="8"/>
  <c r="AU53" i="8"/>
  <c r="AQ53" i="8"/>
  <c r="AM53" i="8"/>
  <c r="AI53" i="8"/>
  <c r="AE53" i="8"/>
  <c r="AA53" i="8"/>
  <c r="W53" i="8"/>
  <c r="S53" i="8"/>
  <c r="O53" i="8"/>
  <c r="K53" i="8"/>
  <c r="G53" i="8"/>
  <c r="BV28" i="8"/>
  <c r="BV53" i="8" s="1"/>
  <c r="BV35" i="7"/>
  <c r="BV42" i="6"/>
  <c r="BW53" i="5"/>
  <c r="BX20" i="5"/>
  <c r="BX53" i="5" s="1"/>
  <c r="BW53" i="6"/>
  <c r="BX20" i="6"/>
  <c r="BX53" i="6" s="1"/>
  <c r="BS53" i="5"/>
  <c r="BO53" i="5"/>
  <c r="BK53" i="5"/>
  <c r="BG53" i="5"/>
  <c r="BC53" i="5"/>
  <c r="AY53" i="5"/>
  <c r="AU53" i="5"/>
  <c r="AQ53" i="5"/>
  <c r="AM53" i="5"/>
  <c r="AI53" i="5"/>
  <c r="AE53" i="5"/>
  <c r="AA53" i="5"/>
  <c r="W53" i="5"/>
  <c r="S53" i="5"/>
  <c r="O53" i="5"/>
  <c r="K53" i="5"/>
  <c r="G53" i="5"/>
  <c r="D57" i="4"/>
  <c r="D58" i="4" s="1"/>
  <c r="D57" i="2"/>
  <c r="D58" i="2" s="1"/>
  <c r="BW53" i="7"/>
  <c r="BX20" i="7"/>
  <c r="BX53" i="7" s="1"/>
  <c r="BS53" i="6"/>
  <c r="BO53" i="6"/>
  <c r="BK53" i="6"/>
  <c r="BG53" i="6"/>
  <c r="BC53" i="6"/>
  <c r="AY53" i="6"/>
  <c r="AU53" i="6"/>
  <c r="AQ53" i="6"/>
  <c r="AM53" i="6"/>
  <c r="AI53" i="6"/>
  <c r="AE53" i="6"/>
  <c r="AA53" i="6"/>
  <c r="W53" i="6"/>
  <c r="S53" i="6"/>
  <c r="O53" i="6"/>
  <c r="K53" i="6"/>
  <c r="G53" i="6"/>
  <c r="BW53" i="8"/>
  <c r="BX20" i="8"/>
  <c r="BX53" i="8" s="1"/>
  <c r="BX54" i="8" s="1"/>
  <c r="BS53" i="7"/>
  <c r="BO53" i="7"/>
  <c r="BK53" i="7"/>
  <c r="BG53" i="7"/>
  <c r="BC53" i="7"/>
  <c r="AY53" i="7"/>
  <c r="AU53" i="7"/>
  <c r="AQ53" i="7"/>
  <c r="AM53" i="7"/>
  <c r="AI53" i="7"/>
  <c r="AE53" i="7"/>
  <c r="AA53" i="7"/>
  <c r="W53" i="7"/>
  <c r="S53" i="7"/>
  <c r="O53" i="7"/>
  <c r="K53" i="7"/>
  <c r="G53" i="7"/>
  <c r="BV28" i="7"/>
  <c r="BV53" i="7" s="1"/>
  <c r="BV35" i="6"/>
  <c r="BV53" i="6" s="1"/>
  <c r="BV42" i="5"/>
  <c r="BV53" i="5" s="1"/>
  <c r="D57" i="3"/>
  <c r="D58" i="3" s="1"/>
  <c r="D59" i="4" l="1"/>
  <c r="BV54" i="8"/>
</calcChain>
</file>

<file path=xl/sharedStrings.xml><?xml version="1.0" encoding="utf-8"?>
<sst xmlns="http://schemas.openxmlformats.org/spreadsheetml/2006/main" count="870" uniqueCount="152">
  <si>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</si>
  <si>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</si>
  <si>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</si>
  <si>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</si>
  <si>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</si>
  <si>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</si>
  <si>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</si>
  <si>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</si>
  <si>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</si>
  <si>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</si>
  <si>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</si>
  <si>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</si>
  <si>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</si>
  <si>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</si>
  <si>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</si>
  <si>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</si>
  <si>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</si>
  <si>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</si>
  <si>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</si>
  <si>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</si>
  <si>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</si>
  <si>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</si>
  <si>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</si>
  <si>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</si>
  <si>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</si>
  <si>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</si>
  <si>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</si>
  <si>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</si>
  <si>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</si>
  <si>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</si>
  <si>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</si>
  <si>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</si>
  <si>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</si>
  <si>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</si>
  <si>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</si>
  <si>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</si>
  <si>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</si>
  <si>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</si>
  <si>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</si>
  <si>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</si>
  <si>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</si>
  <si>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</si>
  <si>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</si>
  <si>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</si>
  <si>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</si>
  <si>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</si>
  <si>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</si>
  <si>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</si>
  <si>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</si>
  <si>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</si>
  <si>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</si>
  <si>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</si>
  <si>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</si>
  <si>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</si>
  <si>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</si>
  <si>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</si>
  <si>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</si>
  <si>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</si>
  <si>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</si>
  <si>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</si>
  <si>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</si>
  <si>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</si>
  <si>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</si>
  <si>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</si>
  <si>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</si>
  <si>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</si>
  <si>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</si>
  <si>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</si>
  <si>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</si>
  <si>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</si>
  <si>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</si>
  <si>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</si>
  <si>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</si>
  <si>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</si>
  <si>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</si>
  <si>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</si>
  <si>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</si>
  <si>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</si>
  <si>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</si>
  <si>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</si>
  <si>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</si>
  <si>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</si>
  <si>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</si>
  <si>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</si>
  <si>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</si>
  <si>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</si>
  <si>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</si>
  <si>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</si>
  <si>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</si>
  <si>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</si>
  <si>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</si>
  <si>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</si>
  <si>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</si>
  <si>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</si>
  <si>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</si>
  <si>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</si>
  <si>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</si>
  <si>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</si>
  <si>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</si>
  <si>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</si>
  <si>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</si>
  <si>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</si>
  <si>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</si>
  <si>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</si>
  <si>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</si>
  <si>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</si>
  <si>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</si>
  <si>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</si>
  <si>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</si>
  <si>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</si>
  <si>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</si>
  <si>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</si>
  <si>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</si>
  <si>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</si>
  <si>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</si>
  <si>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</si>
  <si>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</si>
  <si>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</si>
  <si>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</si>
  <si>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</si>
  <si>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</si>
  <si>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</si>
  <si>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</si>
  <si>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</si>
  <si>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</si>
  <si>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</si>
  <si>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</si>
  <si>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</si>
  <si>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</si>
  <si>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</si>
  <si>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</si>
  <si>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</si>
  <si>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</si>
  <si>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</si>
  <si>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</si>
  <si>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</si>
  <si>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</si>
  <si>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</si>
  <si>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</si>
  <si>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</si>
  <si>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</si>
  <si>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</si>
  <si>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2026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</si>
  <si>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</si>
  <si>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</si>
  <si>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</si>
  <si>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</si>
  <si>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</si>
  <si>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</si>
  <si>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2024</t>
  </si>
  <si>
    <t>Fondo pluriennale vincolato per spese correnti e per incremento di attività finanziarie</t>
  </si>
  <si>
    <t>Dati previsionali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</si>
</sst>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E10D-EB49-4A89-8B4E-EABAAE6CB8CA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17199</v>
      </c>
      <c r="E5" s="38"/>
    </row>
    <row r="6" spans="1:76" x14ac:dyDescent="0.25">
      <c r="B6" s="8"/>
      <c r="C6" s="5" t="s">
        <v>5</v>
      </c>
      <c r="D6" s="39">
        <v>8327.9</v>
      </c>
      <c r="E6" s="40"/>
    </row>
    <row r="7" spans="1:76" x14ac:dyDescent="0.25">
      <c r="B7" s="8"/>
      <c r="C7" s="5" t="s">
        <v>6</v>
      </c>
      <c r="D7" s="39">
        <v>1.8189894035458565E-12</v>
      </c>
      <c r="E7" s="40"/>
    </row>
    <row r="8" spans="1:76" ht="15.75" thickBot="1" x14ac:dyDescent="0.3">
      <c r="B8" s="9"/>
      <c r="C8" s="6" t="s">
        <v>7</v>
      </c>
      <c r="D8" s="41"/>
      <c r="E8" s="42">
        <v>325000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1143710</v>
      </c>
      <c r="E10" s="45">
        <v>1554456.78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133716</v>
      </c>
      <c r="E14" s="45">
        <v>143820.5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1277426</v>
      </c>
      <c r="E16" s="51">
        <f>E10+E11+E12+E13+E14+E15</f>
        <v>1698277.28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78984.66</v>
      </c>
      <c r="E18" s="45">
        <v>216435.93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78984.66</v>
      </c>
      <c r="E23" s="51">
        <f>E18+E19+E20+E21+E22</f>
        <v>216435.93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428500</v>
      </c>
      <c r="E25" s="45">
        <v>508609.72</v>
      </c>
    </row>
    <row r="26" spans="2:5" x14ac:dyDescent="0.25">
      <c r="B26" s="13">
        <v>30200</v>
      </c>
      <c r="C26" s="54" t="s">
        <v>28</v>
      </c>
      <c r="D26" s="39">
        <v>55000</v>
      </c>
      <c r="E26" s="45">
        <v>72428.52</v>
      </c>
    </row>
    <row r="27" spans="2:5" x14ac:dyDescent="0.25">
      <c r="B27" s="13">
        <v>30300</v>
      </c>
      <c r="C27" s="54" t="s">
        <v>29</v>
      </c>
      <c r="D27" s="39">
        <v>5</v>
      </c>
      <c r="E27" s="45">
        <v>5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229852</v>
      </c>
      <c r="E29" s="50">
        <v>360625.23000000004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713357</v>
      </c>
      <c r="E30" s="51">
        <f>E25+E26+E27+E28+E29</f>
        <v>941668.47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2672334.06</v>
      </c>
      <c r="E33" s="59">
        <v>5618884.0000000009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350000</v>
      </c>
      <c r="E36" s="50">
        <v>350293.7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3022334.06</v>
      </c>
      <c r="E37" s="51">
        <f>E32+E33+E34+E35+E36</f>
        <v>5969177.7000000011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400000</v>
      </c>
      <c r="E47" s="45">
        <v>400000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400000</v>
      </c>
      <c r="E49" s="51">
        <f>E45+E46+E47+E48</f>
        <v>400000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>
        <v>400000</v>
      </c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400000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>
        <v>449422.33</v>
      </c>
    </row>
    <row r="55" spans="1:5" x14ac:dyDescent="0.25">
      <c r="B55" s="13">
        <v>90200</v>
      </c>
      <c r="C55" s="54" t="s">
        <v>62</v>
      </c>
      <c r="D55" s="61">
        <v>70000</v>
      </c>
      <c r="E55" s="62">
        <v>83235.19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532657.52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6392101.7199999997</v>
      </c>
      <c r="E57" s="55">
        <f>E16+E23+E30+E37+E43+E49+E52+E56</f>
        <v>10158216.9</v>
      </c>
    </row>
    <row r="58" spans="1:5" ht="16.5" thickTop="1" thickBot="1" x14ac:dyDescent="0.3">
      <c r="B58" s="109" t="s">
        <v>65</v>
      </c>
      <c r="C58" s="110"/>
      <c r="D58" s="52">
        <f>D57+D5+D6+D7+D8</f>
        <v>6417628.6200000001</v>
      </c>
      <c r="E58" s="55">
        <f>E57+E5+E6+E7+E8</f>
        <v>10483216.9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DC71-0F3C-4B41-B9B4-C7CAC1F92DD8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151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1143710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133716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1277426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78984.66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78984.66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428500</v>
      </c>
      <c r="E25" s="45"/>
    </row>
    <row r="26" spans="2:5" x14ac:dyDescent="0.25">
      <c r="B26" s="13">
        <v>30200</v>
      </c>
      <c r="C26" s="54" t="s">
        <v>28</v>
      </c>
      <c r="D26" s="39">
        <v>55000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229852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713357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200000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250000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450000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3419767.66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3419767.66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8BD3-8590-40AA-A17F-8F49348C438D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1143710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133716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1277426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78984.66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78984.66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428500</v>
      </c>
      <c r="E25" s="45"/>
    </row>
    <row r="26" spans="2:5" x14ac:dyDescent="0.25">
      <c r="B26" s="13">
        <v>30200</v>
      </c>
      <c r="C26" s="54" t="s">
        <v>28</v>
      </c>
      <c r="D26" s="39">
        <v>55000</v>
      </c>
      <c r="E26" s="45"/>
    </row>
    <row r="27" spans="2:5" x14ac:dyDescent="0.25">
      <c r="B27" s="13">
        <v>30300</v>
      </c>
      <c r="C27" s="54" t="s">
        <v>29</v>
      </c>
      <c r="D27" s="39">
        <v>5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229852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713357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400000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400000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3019767.66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3019767.66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5959-E39D-4E56-B6D2-E69BFA1B8C83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9ABF-798D-4033-9E3D-EFEA33E38EDA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252545</v>
      </c>
      <c r="E10" s="89">
        <v>0</v>
      </c>
      <c r="F10" s="90">
        <v>272673.56000000006</v>
      </c>
      <c r="G10" s="88"/>
      <c r="H10" s="89"/>
      <c r="I10" s="90"/>
      <c r="J10" s="97">
        <v>53400</v>
      </c>
      <c r="K10" s="89">
        <v>0</v>
      </c>
      <c r="L10" s="101">
        <v>55803.95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33650</v>
      </c>
      <c r="AC10" s="89">
        <v>0</v>
      </c>
      <c r="AD10" s="90">
        <v>35126.859999999993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339595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363604.37000000005</v>
      </c>
    </row>
    <row r="11" spans="1:76" x14ac:dyDescent="0.25">
      <c r="B11" s="13">
        <v>102</v>
      </c>
      <c r="C11" s="25" t="s">
        <v>92</v>
      </c>
      <c r="D11" s="88">
        <v>22699</v>
      </c>
      <c r="E11" s="89">
        <v>0</v>
      </c>
      <c r="F11" s="90">
        <v>24496.400000000001</v>
      </c>
      <c r="G11" s="88"/>
      <c r="H11" s="89"/>
      <c r="I11" s="90"/>
      <c r="J11" s="97">
        <v>3500</v>
      </c>
      <c r="K11" s="89">
        <v>0</v>
      </c>
      <c r="L11" s="101">
        <v>4358.66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7250</v>
      </c>
      <c r="AC11" s="89">
        <v>0</v>
      </c>
      <c r="AD11" s="90">
        <v>7633.34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33449</v>
      </c>
      <c r="BW11" s="77">
        <f t="shared" si="1"/>
        <v>0</v>
      </c>
      <c r="BX11" s="79">
        <f t="shared" si="2"/>
        <v>36488.400000000001</v>
      </c>
    </row>
    <row r="12" spans="1:76" x14ac:dyDescent="0.25">
      <c r="B12" s="13">
        <v>103</v>
      </c>
      <c r="C12" s="25" t="s">
        <v>93</v>
      </c>
      <c r="D12" s="88">
        <v>321106.2</v>
      </c>
      <c r="E12" s="89">
        <v>0</v>
      </c>
      <c r="F12" s="90">
        <v>416473.57</v>
      </c>
      <c r="G12" s="88"/>
      <c r="H12" s="89"/>
      <c r="I12" s="90"/>
      <c r="J12" s="97">
        <v>9200</v>
      </c>
      <c r="K12" s="89">
        <v>0</v>
      </c>
      <c r="L12" s="101">
        <v>9672</v>
      </c>
      <c r="M12" s="91">
        <v>197100</v>
      </c>
      <c r="N12" s="89">
        <v>0</v>
      </c>
      <c r="O12" s="90">
        <v>247012.91000000003</v>
      </c>
      <c r="P12" s="91">
        <v>22600</v>
      </c>
      <c r="Q12" s="89">
        <v>0</v>
      </c>
      <c r="R12" s="90">
        <v>27551.08</v>
      </c>
      <c r="S12" s="91">
        <v>8100</v>
      </c>
      <c r="T12" s="89">
        <v>0</v>
      </c>
      <c r="U12" s="90">
        <v>8931.74</v>
      </c>
      <c r="V12" s="91">
        <v>9150</v>
      </c>
      <c r="W12" s="89">
        <v>0</v>
      </c>
      <c r="X12" s="90">
        <v>9848.869999999999</v>
      </c>
      <c r="Y12" s="91"/>
      <c r="Z12" s="89"/>
      <c r="AA12" s="90"/>
      <c r="AB12" s="91">
        <v>263000</v>
      </c>
      <c r="AC12" s="89">
        <v>0</v>
      </c>
      <c r="AD12" s="90">
        <v>316488.13</v>
      </c>
      <c r="AE12" s="91">
        <v>98500</v>
      </c>
      <c r="AF12" s="89">
        <v>0</v>
      </c>
      <c r="AG12" s="90">
        <v>115029.73</v>
      </c>
      <c r="AH12" s="91">
        <v>1000</v>
      </c>
      <c r="AI12" s="89">
        <v>0</v>
      </c>
      <c r="AJ12" s="90">
        <v>1500</v>
      </c>
      <c r="AK12" s="91">
        <v>244250</v>
      </c>
      <c r="AL12" s="89">
        <v>0</v>
      </c>
      <c r="AM12" s="90">
        <v>259150.83</v>
      </c>
      <c r="AN12" s="91"/>
      <c r="AO12" s="89"/>
      <c r="AP12" s="90"/>
      <c r="AQ12" s="91">
        <v>2500</v>
      </c>
      <c r="AR12" s="89">
        <v>0</v>
      </c>
      <c r="AS12" s="90">
        <v>2829.4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1176506.2</v>
      </c>
      <c r="BW12" s="77">
        <f t="shared" si="1"/>
        <v>0</v>
      </c>
      <c r="BX12" s="79">
        <f t="shared" si="2"/>
        <v>1414488.26</v>
      </c>
    </row>
    <row r="13" spans="1:76" x14ac:dyDescent="0.25">
      <c r="B13" s="13">
        <v>104</v>
      </c>
      <c r="C13" s="25" t="s">
        <v>19</v>
      </c>
      <c r="D13" s="88">
        <v>38300</v>
      </c>
      <c r="E13" s="89">
        <v>0</v>
      </c>
      <c r="F13" s="90">
        <v>40349.86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134600</v>
      </c>
      <c r="N13" s="89">
        <v>0</v>
      </c>
      <c r="O13" s="90">
        <v>134600</v>
      </c>
      <c r="P13" s="91">
        <v>2000</v>
      </c>
      <c r="Q13" s="89">
        <v>0</v>
      </c>
      <c r="R13" s="90">
        <v>2000</v>
      </c>
      <c r="S13" s="91">
        <v>13000</v>
      </c>
      <c r="T13" s="89">
        <v>0</v>
      </c>
      <c r="U13" s="90">
        <v>13000</v>
      </c>
      <c r="V13" s="91">
        <v>45000</v>
      </c>
      <c r="W13" s="89">
        <v>0</v>
      </c>
      <c r="X13" s="90">
        <v>63221.33</v>
      </c>
      <c r="Y13" s="91"/>
      <c r="Z13" s="89"/>
      <c r="AA13" s="90"/>
      <c r="AB13" s="91">
        <v>4292</v>
      </c>
      <c r="AC13" s="89">
        <v>0</v>
      </c>
      <c r="AD13" s="90">
        <v>4530.88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64120</v>
      </c>
      <c r="AL13" s="89">
        <v>0</v>
      </c>
      <c r="AM13" s="90">
        <v>97218.44</v>
      </c>
      <c r="AN13" s="91"/>
      <c r="AO13" s="89"/>
      <c r="AP13" s="90"/>
      <c r="AQ13" s="91">
        <v>0</v>
      </c>
      <c r="AR13" s="89">
        <v>0</v>
      </c>
      <c r="AS13" s="90">
        <v>0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305312</v>
      </c>
      <c r="BW13" s="77">
        <f t="shared" si="1"/>
        <v>0</v>
      </c>
      <c r="BX13" s="79">
        <f t="shared" si="2"/>
        <v>358920.51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6163</v>
      </c>
      <c r="N16" s="89">
        <v>0</v>
      </c>
      <c r="O16" s="90">
        <v>6163</v>
      </c>
      <c r="P16" s="97"/>
      <c r="Q16" s="89"/>
      <c r="R16" s="101"/>
      <c r="S16" s="91">
        <v>0</v>
      </c>
      <c r="T16" s="89">
        <v>0</v>
      </c>
      <c r="U16" s="90">
        <v>0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19669</v>
      </c>
      <c r="AC16" s="89">
        <v>0</v>
      </c>
      <c r="AD16" s="90">
        <v>19669</v>
      </c>
      <c r="AE16" s="97">
        <v>31146</v>
      </c>
      <c r="AF16" s="89">
        <v>0</v>
      </c>
      <c r="AG16" s="101">
        <v>31146.01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56978</v>
      </c>
      <c r="BW16" s="77">
        <f t="shared" si="1"/>
        <v>0</v>
      </c>
      <c r="BX16" s="79">
        <f t="shared" si="2"/>
        <v>56978.009999999995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3500</v>
      </c>
      <c r="E18" s="89">
        <v>0</v>
      </c>
      <c r="F18" s="90">
        <v>3500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3500</v>
      </c>
      <c r="BW18" s="77">
        <f t="shared" si="1"/>
        <v>0</v>
      </c>
      <c r="BX18" s="79">
        <f t="shared" si="2"/>
        <v>3500</v>
      </c>
    </row>
    <row r="19" spans="2:76" x14ac:dyDescent="0.25">
      <c r="B19" s="13">
        <v>110</v>
      </c>
      <c r="C19" s="25" t="s">
        <v>98</v>
      </c>
      <c r="D19" s="88">
        <v>36950</v>
      </c>
      <c r="E19" s="89">
        <v>0</v>
      </c>
      <c r="F19" s="90">
        <v>46390.3</v>
      </c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>
        <v>1700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>
        <v>1250</v>
      </c>
      <c r="AH19" s="97">
        <v>1300</v>
      </c>
      <c r="AI19" s="89">
        <v>0</v>
      </c>
      <c r="AJ19" s="101">
        <v>1300</v>
      </c>
      <c r="AK19" s="97">
        <v>2500</v>
      </c>
      <c r="AL19" s="89">
        <v>0</v>
      </c>
      <c r="AM19" s="101">
        <v>2500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44743.46</v>
      </c>
      <c r="BJ19" s="89">
        <v>0</v>
      </c>
      <c r="BK19" s="101">
        <v>20000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88443.459999999992</v>
      </c>
      <c r="BW19" s="77">
        <f t="shared" si="1"/>
        <v>0</v>
      </c>
      <c r="BX19" s="79">
        <f t="shared" si="2"/>
        <v>73140.3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675100.2</v>
      </c>
      <c r="E20" s="78">
        <f t="shared" si="3"/>
        <v>0</v>
      </c>
      <c r="F20" s="79">
        <f t="shared" si="3"/>
        <v>803883.69000000006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66100</v>
      </c>
      <c r="K20" s="78">
        <f t="shared" si="3"/>
        <v>0</v>
      </c>
      <c r="L20" s="77">
        <f t="shared" si="3"/>
        <v>69834.61</v>
      </c>
      <c r="M20" s="98">
        <f t="shared" si="3"/>
        <v>339563</v>
      </c>
      <c r="N20" s="78">
        <f t="shared" si="3"/>
        <v>0</v>
      </c>
      <c r="O20" s="77">
        <f t="shared" si="3"/>
        <v>389475.91000000003</v>
      </c>
      <c r="P20" s="98">
        <f t="shared" si="3"/>
        <v>24600</v>
      </c>
      <c r="Q20" s="78">
        <f t="shared" si="3"/>
        <v>0</v>
      </c>
      <c r="R20" s="77">
        <f t="shared" si="3"/>
        <v>29551.08</v>
      </c>
      <c r="S20" s="98">
        <f t="shared" si="3"/>
        <v>21100</v>
      </c>
      <c r="T20" s="78">
        <f t="shared" si="3"/>
        <v>0</v>
      </c>
      <c r="U20" s="77">
        <f t="shared" si="3"/>
        <v>21931.739999999998</v>
      </c>
      <c r="V20" s="98">
        <f t="shared" si="3"/>
        <v>54150</v>
      </c>
      <c r="W20" s="78">
        <f t="shared" si="3"/>
        <v>0</v>
      </c>
      <c r="X20" s="77">
        <f t="shared" si="3"/>
        <v>73070.2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327861</v>
      </c>
      <c r="AC20" s="78">
        <f t="shared" si="3"/>
        <v>0</v>
      </c>
      <c r="AD20" s="77">
        <f t="shared" si="3"/>
        <v>383448.21</v>
      </c>
      <c r="AE20" s="98">
        <f t="shared" si="3"/>
        <v>130896</v>
      </c>
      <c r="AF20" s="78">
        <f t="shared" si="3"/>
        <v>0</v>
      </c>
      <c r="AG20" s="77">
        <f t="shared" si="3"/>
        <v>147425.74</v>
      </c>
      <c r="AH20" s="98">
        <f t="shared" si="3"/>
        <v>5800</v>
      </c>
      <c r="AI20" s="78">
        <f t="shared" si="3"/>
        <v>0</v>
      </c>
      <c r="AJ20" s="77">
        <f t="shared" si="3"/>
        <v>6300</v>
      </c>
      <c r="AK20" s="98">
        <f t="shared" si="3"/>
        <v>310870</v>
      </c>
      <c r="AL20" s="78">
        <f t="shared" si="3"/>
        <v>0</v>
      </c>
      <c r="AM20" s="77">
        <f t="shared" si="3"/>
        <v>358869.27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2500</v>
      </c>
      <c r="AR20" s="78">
        <f t="shared" si="3"/>
        <v>0</v>
      </c>
      <c r="AS20" s="77">
        <f t="shared" si="3"/>
        <v>2829.4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44743.46</v>
      </c>
      <c r="BJ20" s="78">
        <f t="shared" si="3"/>
        <v>0</v>
      </c>
      <c r="BK20" s="77">
        <f t="shared" si="3"/>
        <v>20000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2003783.66</v>
      </c>
      <c r="BW20" s="77">
        <f>BW10+BW11+BW12+BW13+BW14+BW15+BW16+BW17+BW18+BW19</f>
        <v>0</v>
      </c>
      <c r="BX20" s="95">
        <f>BX10+BX11+BX12+BX13+BX14+BX15+BX16+BX17+BX18+BX19</f>
        <v>2307119.8499999996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282306.76</v>
      </c>
      <c r="E24" s="89">
        <v>0</v>
      </c>
      <c r="F24" s="90">
        <v>3236441.4600000004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0</v>
      </c>
      <c r="N24" s="89">
        <v>0</v>
      </c>
      <c r="O24" s="101">
        <v>4903.7199999999993</v>
      </c>
      <c r="P24" s="97">
        <v>0</v>
      </c>
      <c r="Q24" s="89">
        <v>0</v>
      </c>
      <c r="R24" s="101">
        <v>0</v>
      </c>
      <c r="S24" s="97">
        <v>250000</v>
      </c>
      <c r="T24" s="89">
        <v>0</v>
      </c>
      <c r="U24" s="101">
        <v>250000</v>
      </c>
      <c r="V24" s="97">
        <v>0</v>
      </c>
      <c r="W24" s="89">
        <v>0</v>
      </c>
      <c r="X24" s="101">
        <v>0</v>
      </c>
      <c r="Y24" s="97">
        <v>0</v>
      </c>
      <c r="Z24" s="89">
        <v>0</v>
      </c>
      <c r="AA24" s="101">
        <v>22315.39</v>
      </c>
      <c r="AB24" s="97">
        <v>212855.2</v>
      </c>
      <c r="AC24" s="89">
        <v>0</v>
      </c>
      <c r="AD24" s="101">
        <v>410221.11</v>
      </c>
      <c r="AE24" s="97">
        <v>35000</v>
      </c>
      <c r="AF24" s="89">
        <v>0</v>
      </c>
      <c r="AG24" s="101">
        <v>81427.899999999994</v>
      </c>
      <c r="AH24" s="97">
        <v>0</v>
      </c>
      <c r="AI24" s="89">
        <v>0</v>
      </c>
      <c r="AJ24" s="101">
        <v>0</v>
      </c>
      <c r="AK24" s="97">
        <v>250000</v>
      </c>
      <c r="AL24" s="89">
        <v>0</v>
      </c>
      <c r="AM24" s="101">
        <v>251480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1030161.96</v>
      </c>
      <c r="BW24" s="77">
        <f t="shared" si="4"/>
        <v>0</v>
      </c>
      <c r="BX24" s="79">
        <f t="shared" si="4"/>
        <v>4256789.58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>
        <v>500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>
        <v>0.59</v>
      </c>
      <c r="AE25" s="97">
        <v>2400000</v>
      </c>
      <c r="AF25" s="89">
        <v>0</v>
      </c>
      <c r="AG25" s="101">
        <v>2738740.99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0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2400500</v>
      </c>
      <c r="BW25" s="77">
        <f t="shared" si="4"/>
        <v>0</v>
      </c>
      <c r="BX25" s="79">
        <f t="shared" si="4"/>
        <v>2739241.58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282306.76</v>
      </c>
      <c r="E28" s="78">
        <f t="shared" si="5"/>
        <v>0</v>
      </c>
      <c r="F28" s="79">
        <f t="shared" si="5"/>
        <v>3236441.4600000004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4903.7199999999993</v>
      </c>
      <c r="P28" s="98">
        <f t="shared" si="5"/>
        <v>500</v>
      </c>
      <c r="Q28" s="78">
        <f t="shared" si="5"/>
        <v>0</v>
      </c>
      <c r="R28" s="77">
        <f t="shared" si="5"/>
        <v>500</v>
      </c>
      <c r="S28" s="98">
        <f t="shared" si="5"/>
        <v>250000</v>
      </c>
      <c r="T28" s="78">
        <f t="shared" si="5"/>
        <v>0</v>
      </c>
      <c r="U28" s="77">
        <f t="shared" si="5"/>
        <v>250000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22315.39</v>
      </c>
      <c r="AB28" s="98">
        <f t="shared" si="5"/>
        <v>212855.2</v>
      </c>
      <c r="AC28" s="78">
        <f t="shared" si="5"/>
        <v>0</v>
      </c>
      <c r="AD28" s="77">
        <f t="shared" si="5"/>
        <v>410221.7</v>
      </c>
      <c r="AE28" s="98">
        <f t="shared" si="5"/>
        <v>2435000</v>
      </c>
      <c r="AF28" s="78">
        <f t="shared" si="5"/>
        <v>0</v>
      </c>
      <c r="AG28" s="77">
        <f t="shared" si="5"/>
        <v>2820168.89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250000</v>
      </c>
      <c r="AL28" s="78">
        <f t="shared" si="6"/>
        <v>0</v>
      </c>
      <c r="AM28" s="77">
        <f t="shared" si="6"/>
        <v>251480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3430661.96</v>
      </c>
      <c r="BW28" s="77">
        <f>BW23+BW24+BW25+BW26+BW27</f>
        <v>0</v>
      </c>
      <c r="BX28" s="95">
        <f>BX23+BX24+BX25+BX26+BX27</f>
        <v>6996031.1600000001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83183</v>
      </c>
      <c r="BM40" s="89">
        <v>0</v>
      </c>
      <c r="BN40" s="101">
        <v>83183</v>
      </c>
      <c r="BO40" s="97"/>
      <c r="BP40" s="89"/>
      <c r="BQ40" s="101"/>
      <c r="BR40" s="97"/>
      <c r="BS40" s="89"/>
      <c r="BT40" s="101"/>
      <c r="BU40" s="76"/>
      <c r="BV40" s="85">
        <f t="shared" si="10"/>
        <v>83183</v>
      </c>
      <c r="BW40" s="77">
        <f t="shared" si="10"/>
        <v>0</v>
      </c>
      <c r="BX40" s="79">
        <f t="shared" si="10"/>
        <v>83183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83183</v>
      </c>
      <c r="BM42" s="78">
        <f t="shared" si="12"/>
        <v>0</v>
      </c>
      <c r="BN42" s="77">
        <f t="shared" si="12"/>
        <v>83183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83183</v>
      </c>
      <c r="BW42" s="77">
        <f>BW38+BW39+BW40+BW41</f>
        <v>0</v>
      </c>
      <c r="BX42" s="95">
        <f>BX38+BX39+BX40+BX41</f>
        <v>83183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>
        <v>400000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400000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400000</v>
      </c>
      <c r="BP46" s="78">
        <f>BP45</f>
        <v>0</v>
      </c>
      <c r="BQ46" s="95">
        <f>BQ45</f>
        <v>400000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400000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>
        <v>463978.70000000007</v>
      </c>
      <c r="BU49" s="76"/>
      <c r="BV49" s="85">
        <f t="shared" ref="BV49:BX50" si="15">D49+G49+J49+M49+P49+S49+V49+Y49+AB49+AE49+AH49+AK49+AN49+AQ49+AT49+AW49+AZ49+BC49+BF49+BI49+BL49+BO49+BR49</f>
        <v>430000</v>
      </c>
      <c r="BW49" s="77">
        <f t="shared" si="15"/>
        <v>0</v>
      </c>
      <c r="BX49" s="79">
        <f t="shared" si="15"/>
        <v>463978.70000000007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>
        <v>95777.51</v>
      </c>
      <c r="BU50" s="76"/>
      <c r="BV50" s="85">
        <f t="shared" si="15"/>
        <v>70000</v>
      </c>
      <c r="BW50" s="77">
        <f t="shared" si="15"/>
        <v>0</v>
      </c>
      <c r="BX50" s="79">
        <f t="shared" si="15"/>
        <v>95777.51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559756.21000000008</v>
      </c>
      <c r="BU51" s="85"/>
      <c r="BV51" s="85">
        <f>BV49+BV50</f>
        <v>500000</v>
      </c>
      <c r="BW51" s="77">
        <f>BW49+BW50</f>
        <v>0</v>
      </c>
      <c r="BX51" s="95">
        <f>BX49+BX50</f>
        <v>559756.21000000008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957406.96</v>
      </c>
      <c r="E53" s="86">
        <f t="shared" si="18"/>
        <v>0</v>
      </c>
      <c r="F53" s="86">
        <f t="shared" si="18"/>
        <v>4040325.1500000004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66100</v>
      </c>
      <c r="K53" s="86">
        <f t="shared" si="18"/>
        <v>0</v>
      </c>
      <c r="L53" s="86">
        <f t="shared" si="18"/>
        <v>69834.61</v>
      </c>
      <c r="M53" s="86">
        <f t="shared" si="18"/>
        <v>339563</v>
      </c>
      <c r="N53" s="86">
        <f t="shared" si="18"/>
        <v>0</v>
      </c>
      <c r="O53" s="86">
        <f t="shared" si="18"/>
        <v>394379.63</v>
      </c>
      <c r="P53" s="86">
        <f t="shared" si="18"/>
        <v>25100</v>
      </c>
      <c r="Q53" s="86">
        <f t="shared" si="18"/>
        <v>0</v>
      </c>
      <c r="R53" s="86">
        <f t="shared" si="18"/>
        <v>30051.08</v>
      </c>
      <c r="S53" s="86">
        <f t="shared" si="18"/>
        <v>271100</v>
      </c>
      <c r="T53" s="86">
        <f t="shared" si="18"/>
        <v>0</v>
      </c>
      <c r="U53" s="86">
        <f t="shared" si="18"/>
        <v>271931.74</v>
      </c>
      <c r="V53" s="86">
        <f t="shared" si="18"/>
        <v>54150</v>
      </c>
      <c r="W53" s="86">
        <f t="shared" si="18"/>
        <v>0</v>
      </c>
      <c r="X53" s="86">
        <f t="shared" si="18"/>
        <v>73070.2</v>
      </c>
      <c r="Y53" s="86">
        <f t="shared" si="18"/>
        <v>0</v>
      </c>
      <c r="Z53" s="86">
        <f t="shared" si="18"/>
        <v>0</v>
      </c>
      <c r="AA53" s="86">
        <f t="shared" si="18"/>
        <v>22315.39</v>
      </c>
      <c r="AB53" s="86">
        <f t="shared" si="18"/>
        <v>540716.19999999995</v>
      </c>
      <c r="AC53" s="86">
        <f t="shared" si="18"/>
        <v>0</v>
      </c>
      <c r="AD53" s="86">
        <f t="shared" si="18"/>
        <v>793669.91</v>
      </c>
      <c r="AE53" s="86">
        <f t="shared" si="18"/>
        <v>2565896</v>
      </c>
      <c r="AF53" s="86">
        <f t="shared" si="18"/>
        <v>0</v>
      </c>
      <c r="AG53" s="86">
        <f t="shared" si="18"/>
        <v>2967594.63</v>
      </c>
      <c r="AH53" s="86">
        <f t="shared" si="18"/>
        <v>5800</v>
      </c>
      <c r="AI53" s="86">
        <f t="shared" si="18"/>
        <v>0</v>
      </c>
      <c r="AJ53" s="86">
        <f t="shared" ref="AJ53:BT53" si="19">AJ20+AJ28+AJ35+AJ42+AJ46+AJ51</f>
        <v>6300</v>
      </c>
      <c r="AK53" s="86">
        <f t="shared" si="19"/>
        <v>560870</v>
      </c>
      <c r="AL53" s="86">
        <f t="shared" si="19"/>
        <v>0</v>
      </c>
      <c r="AM53" s="86">
        <f t="shared" si="19"/>
        <v>610349.27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2500</v>
      </c>
      <c r="AR53" s="86">
        <f t="shared" si="19"/>
        <v>0</v>
      </c>
      <c r="AS53" s="86">
        <f t="shared" si="19"/>
        <v>2829.4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44743.46</v>
      </c>
      <c r="BJ53" s="86">
        <f t="shared" si="19"/>
        <v>0</v>
      </c>
      <c r="BK53" s="86">
        <f t="shared" si="19"/>
        <v>20000</v>
      </c>
      <c r="BL53" s="86">
        <f t="shared" si="19"/>
        <v>83183</v>
      </c>
      <c r="BM53" s="86">
        <f t="shared" si="19"/>
        <v>0</v>
      </c>
      <c r="BN53" s="86">
        <f t="shared" si="19"/>
        <v>83183</v>
      </c>
      <c r="BO53" s="86">
        <f t="shared" si="19"/>
        <v>400000</v>
      </c>
      <c r="BP53" s="86">
        <f t="shared" si="19"/>
        <v>0</v>
      </c>
      <c r="BQ53" s="86">
        <f t="shared" si="19"/>
        <v>400000</v>
      </c>
      <c r="BR53" s="86">
        <f t="shared" si="19"/>
        <v>500000</v>
      </c>
      <c r="BS53" s="86">
        <f t="shared" si="19"/>
        <v>0</v>
      </c>
      <c r="BT53" s="86">
        <f t="shared" si="19"/>
        <v>559756.21000000008</v>
      </c>
      <c r="BU53" s="86">
        <f>BU8</f>
        <v>0</v>
      </c>
      <c r="BV53" s="102">
        <f>BV8+BV20+BV28+BV35+BV42+BV46+BV51</f>
        <v>6417628.6200000001</v>
      </c>
      <c r="BW53" s="87">
        <f>BW20+BW28+BW35+BW42+BW46+BW51</f>
        <v>0</v>
      </c>
      <c r="BX53" s="87">
        <f>BX20+BX28+BX35+BX42+BX46+BX51</f>
        <v>10346090.220000001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D3F5-40C0-4764-9FE2-713052E01639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236451</v>
      </c>
      <c r="E10" s="89">
        <v>0</v>
      </c>
      <c r="F10" s="90"/>
      <c r="G10" s="88"/>
      <c r="H10" s="89"/>
      <c r="I10" s="90"/>
      <c r="J10" s="97">
        <v>53400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33650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323501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21594</v>
      </c>
      <c r="E11" s="89">
        <v>0</v>
      </c>
      <c r="F11" s="90"/>
      <c r="G11" s="88"/>
      <c r="H11" s="89"/>
      <c r="I11" s="90"/>
      <c r="J11" s="97">
        <v>3500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7250</v>
      </c>
      <c r="AC11" s="89">
        <v>0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32344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326361.2</v>
      </c>
      <c r="E12" s="89">
        <v>0</v>
      </c>
      <c r="F12" s="90"/>
      <c r="G12" s="88"/>
      <c r="H12" s="89"/>
      <c r="I12" s="90"/>
      <c r="J12" s="97">
        <v>9200</v>
      </c>
      <c r="K12" s="89">
        <v>0</v>
      </c>
      <c r="L12" s="101"/>
      <c r="M12" s="91">
        <v>196300</v>
      </c>
      <c r="N12" s="89">
        <v>0</v>
      </c>
      <c r="O12" s="90"/>
      <c r="P12" s="91">
        <v>22600</v>
      </c>
      <c r="Q12" s="89">
        <v>0</v>
      </c>
      <c r="R12" s="90"/>
      <c r="S12" s="91">
        <v>8100</v>
      </c>
      <c r="T12" s="89">
        <v>0</v>
      </c>
      <c r="U12" s="90"/>
      <c r="V12" s="91">
        <v>7950</v>
      </c>
      <c r="W12" s="89">
        <v>0</v>
      </c>
      <c r="X12" s="90"/>
      <c r="Y12" s="91"/>
      <c r="Z12" s="89"/>
      <c r="AA12" s="90"/>
      <c r="AB12" s="91">
        <v>260000</v>
      </c>
      <c r="AC12" s="89">
        <v>0</v>
      </c>
      <c r="AD12" s="90"/>
      <c r="AE12" s="91">
        <v>88500</v>
      </c>
      <c r="AF12" s="89">
        <v>0</v>
      </c>
      <c r="AG12" s="90"/>
      <c r="AH12" s="91">
        <v>1000</v>
      </c>
      <c r="AI12" s="89">
        <v>0</v>
      </c>
      <c r="AJ12" s="90"/>
      <c r="AK12" s="91">
        <v>247750</v>
      </c>
      <c r="AL12" s="89">
        <v>0</v>
      </c>
      <c r="AM12" s="90"/>
      <c r="AN12" s="91"/>
      <c r="AO12" s="89"/>
      <c r="AP12" s="90"/>
      <c r="AQ12" s="91">
        <v>2500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1170261.2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38300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130500</v>
      </c>
      <c r="N13" s="89">
        <v>0</v>
      </c>
      <c r="O13" s="90"/>
      <c r="P13" s="91">
        <v>2000</v>
      </c>
      <c r="Q13" s="89">
        <v>0</v>
      </c>
      <c r="R13" s="90"/>
      <c r="S13" s="91">
        <v>10000</v>
      </c>
      <c r="T13" s="89">
        <v>0</v>
      </c>
      <c r="U13" s="90"/>
      <c r="V13" s="91">
        <v>45000</v>
      </c>
      <c r="W13" s="89">
        <v>0</v>
      </c>
      <c r="X13" s="90"/>
      <c r="Y13" s="91"/>
      <c r="Z13" s="89"/>
      <c r="AA13" s="90"/>
      <c r="AB13" s="91">
        <v>4292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64120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298212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5921</v>
      </c>
      <c r="N16" s="89">
        <v>0</v>
      </c>
      <c r="O16" s="90"/>
      <c r="P16" s="97"/>
      <c r="Q16" s="89"/>
      <c r="R16" s="101"/>
      <c r="S16" s="91">
        <v>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17390</v>
      </c>
      <c r="AC16" s="89">
        <v>0</v>
      </c>
      <c r="AD16" s="90"/>
      <c r="AE16" s="97">
        <v>36897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60208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36950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1300</v>
      </c>
      <c r="AI19" s="89">
        <v>0</v>
      </c>
      <c r="AJ19" s="101"/>
      <c r="AK19" s="97">
        <v>2500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47743.46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91443.459999999992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662156.19999999995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66100</v>
      </c>
      <c r="K20" s="78">
        <f t="shared" si="1"/>
        <v>0</v>
      </c>
      <c r="L20" s="77">
        <f t="shared" si="1"/>
        <v>0</v>
      </c>
      <c r="M20" s="98">
        <f t="shared" si="1"/>
        <v>334421</v>
      </c>
      <c r="N20" s="78">
        <f t="shared" si="1"/>
        <v>0</v>
      </c>
      <c r="O20" s="77">
        <f t="shared" si="1"/>
        <v>0</v>
      </c>
      <c r="P20" s="98">
        <f t="shared" si="1"/>
        <v>24600</v>
      </c>
      <c r="Q20" s="78">
        <f t="shared" si="1"/>
        <v>0</v>
      </c>
      <c r="R20" s="77">
        <f t="shared" si="1"/>
        <v>0</v>
      </c>
      <c r="S20" s="98">
        <f t="shared" si="1"/>
        <v>18100</v>
      </c>
      <c r="T20" s="78">
        <f t="shared" si="1"/>
        <v>0</v>
      </c>
      <c r="U20" s="77">
        <f t="shared" si="1"/>
        <v>0</v>
      </c>
      <c r="V20" s="98">
        <f t="shared" si="1"/>
        <v>52950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322582</v>
      </c>
      <c r="AC20" s="78">
        <f t="shared" si="1"/>
        <v>0</v>
      </c>
      <c r="AD20" s="77">
        <f t="shared" si="1"/>
        <v>0</v>
      </c>
      <c r="AE20" s="98">
        <f t="shared" si="1"/>
        <v>126647</v>
      </c>
      <c r="AF20" s="78">
        <f t="shared" si="1"/>
        <v>0</v>
      </c>
      <c r="AG20" s="77">
        <f t="shared" si="1"/>
        <v>0</v>
      </c>
      <c r="AH20" s="98">
        <f t="shared" si="1"/>
        <v>5800</v>
      </c>
      <c r="AI20" s="78">
        <f t="shared" si="1"/>
        <v>0</v>
      </c>
      <c r="AJ20" s="77">
        <f t="shared" si="1"/>
        <v>0</v>
      </c>
      <c r="AK20" s="98">
        <f t="shared" si="1"/>
        <v>314370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2500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47743.46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1978469.66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400000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400500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400000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450000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91298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91298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91298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91298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400000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711656.2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66100</v>
      </c>
      <c r="K53" s="86">
        <f t="shared" si="11"/>
        <v>0</v>
      </c>
      <c r="L53" s="86">
        <f t="shared" si="11"/>
        <v>0</v>
      </c>
      <c r="M53" s="86">
        <f t="shared" si="11"/>
        <v>334421</v>
      </c>
      <c r="N53" s="86">
        <f t="shared" si="11"/>
        <v>0</v>
      </c>
      <c r="O53" s="86">
        <f t="shared" si="11"/>
        <v>0</v>
      </c>
      <c r="P53" s="86">
        <f t="shared" si="11"/>
        <v>25100</v>
      </c>
      <c r="Q53" s="86">
        <f t="shared" si="11"/>
        <v>0</v>
      </c>
      <c r="R53" s="86">
        <f t="shared" si="11"/>
        <v>0</v>
      </c>
      <c r="S53" s="86">
        <f t="shared" si="11"/>
        <v>18100</v>
      </c>
      <c r="T53" s="86">
        <f t="shared" si="11"/>
        <v>0</v>
      </c>
      <c r="U53" s="86">
        <f t="shared" si="11"/>
        <v>0</v>
      </c>
      <c r="V53" s="86">
        <f t="shared" si="11"/>
        <v>52950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722582</v>
      </c>
      <c r="AC53" s="86">
        <f t="shared" si="11"/>
        <v>0</v>
      </c>
      <c r="AD53" s="86">
        <f t="shared" si="11"/>
        <v>0</v>
      </c>
      <c r="AE53" s="86">
        <f t="shared" si="11"/>
        <v>126647</v>
      </c>
      <c r="AF53" s="86">
        <f t="shared" si="11"/>
        <v>0</v>
      </c>
      <c r="AG53" s="86">
        <f t="shared" si="11"/>
        <v>0</v>
      </c>
      <c r="AH53" s="86">
        <f t="shared" si="11"/>
        <v>5800</v>
      </c>
      <c r="AI53" s="86">
        <f t="shared" si="11"/>
        <v>0</v>
      </c>
      <c r="AJ53" s="86">
        <f t="shared" si="11"/>
        <v>0</v>
      </c>
      <c r="AK53" s="86">
        <f t="shared" si="11"/>
        <v>314370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2500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47743.46</v>
      </c>
      <c r="BJ53" s="86">
        <f t="shared" si="11"/>
        <v>0</v>
      </c>
      <c r="BK53" s="86">
        <f t="shared" si="11"/>
        <v>0</v>
      </c>
      <c r="BL53" s="86">
        <f t="shared" si="11"/>
        <v>91298</v>
      </c>
      <c r="BM53" s="86">
        <f t="shared" si="11"/>
        <v>0</v>
      </c>
      <c r="BN53" s="86">
        <f t="shared" si="11"/>
        <v>0</v>
      </c>
      <c r="BO53" s="86">
        <f t="shared" si="11"/>
        <v>400000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3419767.66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D588-61E3-435A-A212-14BC3F367B91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236451</v>
      </c>
      <c r="E10" s="89">
        <v>0</v>
      </c>
      <c r="F10" s="90"/>
      <c r="G10" s="88"/>
      <c r="H10" s="89"/>
      <c r="I10" s="90"/>
      <c r="J10" s="97">
        <v>53400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33650</v>
      </c>
      <c r="AC10" s="89">
        <v>0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323501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21594</v>
      </c>
      <c r="E11" s="89">
        <v>0</v>
      </c>
      <c r="F11" s="90"/>
      <c r="G11" s="88"/>
      <c r="H11" s="89"/>
      <c r="I11" s="90"/>
      <c r="J11" s="97">
        <v>3500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7250</v>
      </c>
      <c r="AC11" s="89">
        <v>0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32344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325861.2</v>
      </c>
      <c r="E12" s="89">
        <v>0</v>
      </c>
      <c r="F12" s="90"/>
      <c r="G12" s="88"/>
      <c r="H12" s="89"/>
      <c r="I12" s="90"/>
      <c r="J12" s="97">
        <v>9200</v>
      </c>
      <c r="K12" s="89">
        <v>0</v>
      </c>
      <c r="L12" s="101"/>
      <c r="M12" s="91">
        <v>196300</v>
      </c>
      <c r="N12" s="89">
        <v>0</v>
      </c>
      <c r="O12" s="90"/>
      <c r="P12" s="91">
        <v>22600</v>
      </c>
      <c r="Q12" s="89">
        <v>0</v>
      </c>
      <c r="R12" s="90"/>
      <c r="S12" s="91">
        <v>8100</v>
      </c>
      <c r="T12" s="89">
        <v>0</v>
      </c>
      <c r="U12" s="90"/>
      <c r="V12" s="91">
        <v>7950</v>
      </c>
      <c r="W12" s="89">
        <v>0</v>
      </c>
      <c r="X12" s="90"/>
      <c r="Y12" s="91"/>
      <c r="Z12" s="89"/>
      <c r="AA12" s="90"/>
      <c r="AB12" s="91">
        <v>260000</v>
      </c>
      <c r="AC12" s="89">
        <v>0</v>
      </c>
      <c r="AD12" s="90"/>
      <c r="AE12" s="91">
        <v>88500</v>
      </c>
      <c r="AF12" s="89">
        <v>0</v>
      </c>
      <c r="AG12" s="90"/>
      <c r="AH12" s="91">
        <v>1000</v>
      </c>
      <c r="AI12" s="89">
        <v>0</v>
      </c>
      <c r="AJ12" s="90"/>
      <c r="AK12" s="91">
        <v>247250</v>
      </c>
      <c r="AL12" s="89">
        <v>0</v>
      </c>
      <c r="AM12" s="90"/>
      <c r="AN12" s="91"/>
      <c r="AO12" s="89"/>
      <c r="AP12" s="90"/>
      <c r="AQ12" s="91">
        <v>2500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1169261.2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38300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130500</v>
      </c>
      <c r="N13" s="89">
        <v>0</v>
      </c>
      <c r="O13" s="90"/>
      <c r="P13" s="91">
        <v>2000</v>
      </c>
      <c r="Q13" s="89">
        <v>0</v>
      </c>
      <c r="R13" s="90"/>
      <c r="S13" s="91">
        <v>10000</v>
      </c>
      <c r="T13" s="89">
        <v>0</v>
      </c>
      <c r="U13" s="90"/>
      <c r="V13" s="91">
        <v>45000</v>
      </c>
      <c r="W13" s="89">
        <v>0</v>
      </c>
      <c r="X13" s="90"/>
      <c r="Y13" s="91"/>
      <c r="Z13" s="89"/>
      <c r="AA13" s="90"/>
      <c r="AB13" s="91">
        <v>4292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64120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298212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5674</v>
      </c>
      <c r="N16" s="89">
        <v>0</v>
      </c>
      <c r="O16" s="90"/>
      <c r="P16" s="97"/>
      <c r="Q16" s="89"/>
      <c r="R16" s="101"/>
      <c r="S16" s="91">
        <v>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14967</v>
      </c>
      <c r="AC16" s="89">
        <v>0</v>
      </c>
      <c r="AD16" s="90"/>
      <c r="AE16" s="97">
        <v>35036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55677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2500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2500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36950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1300</v>
      </c>
      <c r="AI19" s="89">
        <v>0</v>
      </c>
      <c r="AJ19" s="101"/>
      <c r="AK19" s="97">
        <v>2500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48743.46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92443.459999999992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661656.19999999995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66100</v>
      </c>
      <c r="K20" s="78">
        <f t="shared" si="1"/>
        <v>0</v>
      </c>
      <c r="L20" s="77">
        <f t="shared" si="1"/>
        <v>0</v>
      </c>
      <c r="M20" s="98">
        <f t="shared" si="1"/>
        <v>334174</v>
      </c>
      <c r="N20" s="78">
        <f t="shared" si="1"/>
        <v>0</v>
      </c>
      <c r="O20" s="77">
        <f t="shared" si="1"/>
        <v>0</v>
      </c>
      <c r="P20" s="98">
        <f t="shared" si="1"/>
        <v>24600</v>
      </c>
      <c r="Q20" s="78">
        <f t="shared" si="1"/>
        <v>0</v>
      </c>
      <c r="R20" s="77">
        <f t="shared" si="1"/>
        <v>0</v>
      </c>
      <c r="S20" s="98">
        <f t="shared" si="1"/>
        <v>18100</v>
      </c>
      <c r="T20" s="78">
        <f t="shared" si="1"/>
        <v>0</v>
      </c>
      <c r="U20" s="77">
        <f t="shared" si="1"/>
        <v>0</v>
      </c>
      <c r="V20" s="98">
        <f t="shared" si="1"/>
        <v>52950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320159</v>
      </c>
      <c r="AC20" s="78">
        <f t="shared" si="1"/>
        <v>0</v>
      </c>
      <c r="AD20" s="77">
        <f t="shared" si="1"/>
        <v>0</v>
      </c>
      <c r="AE20" s="98">
        <f t="shared" si="1"/>
        <v>124786</v>
      </c>
      <c r="AF20" s="78">
        <f t="shared" si="1"/>
        <v>0</v>
      </c>
      <c r="AG20" s="77">
        <f t="shared" si="1"/>
        <v>0</v>
      </c>
      <c r="AH20" s="98">
        <f t="shared" si="1"/>
        <v>5800</v>
      </c>
      <c r="AI20" s="78">
        <f t="shared" si="1"/>
        <v>0</v>
      </c>
      <c r="AJ20" s="77">
        <f t="shared" si="1"/>
        <v>0</v>
      </c>
      <c r="AK20" s="98">
        <f t="shared" si="1"/>
        <v>313870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2500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48743.46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1973938.66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95829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95829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95829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95829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400000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400000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400000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400000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711156.2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66100</v>
      </c>
      <c r="K53" s="86">
        <f t="shared" si="11"/>
        <v>0</v>
      </c>
      <c r="L53" s="86">
        <f t="shared" si="11"/>
        <v>0</v>
      </c>
      <c r="M53" s="86">
        <f t="shared" si="11"/>
        <v>334174</v>
      </c>
      <c r="N53" s="86">
        <f t="shared" si="11"/>
        <v>0</v>
      </c>
      <c r="O53" s="86">
        <f t="shared" si="11"/>
        <v>0</v>
      </c>
      <c r="P53" s="86">
        <f t="shared" si="11"/>
        <v>25100</v>
      </c>
      <c r="Q53" s="86">
        <f t="shared" si="11"/>
        <v>0</v>
      </c>
      <c r="R53" s="86">
        <f t="shared" si="11"/>
        <v>0</v>
      </c>
      <c r="S53" s="86">
        <f t="shared" si="11"/>
        <v>18100</v>
      </c>
      <c r="T53" s="86">
        <f t="shared" si="11"/>
        <v>0</v>
      </c>
      <c r="U53" s="86">
        <f t="shared" si="11"/>
        <v>0</v>
      </c>
      <c r="V53" s="86">
        <f t="shared" si="11"/>
        <v>52950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320159</v>
      </c>
      <c r="AC53" s="86">
        <f t="shared" si="11"/>
        <v>0</v>
      </c>
      <c r="AD53" s="86">
        <f t="shared" si="11"/>
        <v>0</v>
      </c>
      <c r="AE53" s="86">
        <f t="shared" si="11"/>
        <v>124786</v>
      </c>
      <c r="AF53" s="86">
        <f t="shared" si="11"/>
        <v>0</v>
      </c>
      <c r="AG53" s="86">
        <f t="shared" si="11"/>
        <v>0</v>
      </c>
      <c r="AH53" s="86">
        <f t="shared" si="11"/>
        <v>5800</v>
      </c>
      <c r="AI53" s="86">
        <f t="shared" si="11"/>
        <v>0</v>
      </c>
      <c r="AJ53" s="86">
        <f t="shared" si="11"/>
        <v>0</v>
      </c>
      <c r="AK53" s="86">
        <f t="shared" si="11"/>
        <v>313870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2500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48743.46</v>
      </c>
      <c r="BJ53" s="86">
        <f t="shared" si="11"/>
        <v>0</v>
      </c>
      <c r="BK53" s="86">
        <f t="shared" si="11"/>
        <v>0</v>
      </c>
      <c r="BL53" s="86">
        <f t="shared" si="11"/>
        <v>95829</v>
      </c>
      <c r="BM53" s="86">
        <f t="shared" si="11"/>
        <v>0</v>
      </c>
      <c r="BN53" s="86">
        <f t="shared" si="11"/>
        <v>0</v>
      </c>
      <c r="BO53" s="86">
        <f t="shared" si="11"/>
        <v>400000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3019767.66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D17F-CDFE-484E-BB2F-D60399C2C134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Entrate_Bilancio_2024</vt:lpstr>
      <vt:lpstr>Entrate_Bilancio_2025</vt:lpstr>
      <vt:lpstr>Entrate_Bilancio_2026</vt:lpstr>
      <vt:lpstr>Entrate_Rendiconto_Anno0</vt:lpstr>
      <vt:lpstr>Spese_Bilancio_2024</vt:lpstr>
      <vt:lpstr>Spese_Bilancio_2025</vt:lpstr>
      <vt:lpstr>Spese_Bilancio_2026</vt:lpstr>
      <vt:lpstr>Spese_Rendiconto_Anno0</vt:lpstr>
      <vt:lpstr>Entrate_Bilancio_2024!Area_stampa</vt:lpstr>
      <vt:lpstr>Entrate_Bilancio_2025!Area_stampa</vt:lpstr>
      <vt:lpstr>Entrate_Bilancio_2026!Area_stampa</vt:lpstr>
      <vt:lpstr>Entrate_Rendiconto_Anno0!Area_stampa</vt:lpstr>
      <vt:lpstr>Spese_Bilancio_2024!Area_stampa</vt:lpstr>
      <vt:lpstr>Spese_Bilancio_2025!Area_stampa</vt:lpstr>
      <vt:lpstr>Spese_Bilancio_2026!Area_stampa</vt:lpstr>
      <vt:lpstr>Spese_Rendiconto_Anno0!Area_stampa</vt:lpstr>
      <vt:lpstr>Spese_Bilancio_2024!Titoli_stampa</vt:lpstr>
      <vt:lpstr>Spese_Bilancio_2025!Titoli_stampa</vt:lpstr>
      <vt:lpstr>Spese_Bilancio_2026!Titoli_stampa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2025-05-31T14:26:48Z</dcterms:modified>
</cp:coreProperties>
</file>