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029"/>
  <workbookPr dateCompatibility="0" filterPrivacy="1" defaultThemeVersion="202300"/>
  <xr:revisionPtr revIDLastSave="0" documentId="8_{35A99358-CE72-43F0-99FC-DA9EB408155D}" xr6:coauthVersionLast="47" xr6:coauthVersionMax="47" xr10:uidLastSave="{00000000-0000-0000-0000-000000000000}"/>
  <bookViews>
    <workbookView xWindow="-15" yWindow="-735" windowWidth="28830" windowHeight="15885" xr2:uid="{62D83D7C-B7B9-4446-BE89-18A8619CFBDC}"/>
  </bookViews>
  <sheets>
    <sheet name="Entrate_Bilancio_2026" sheetId="1" r:id="rId1"/>
    <sheet name="Entrate_Bilancio_2027" sheetId="2" r:id="rId2"/>
    <sheet name="Entrate_Bilancio_2028" sheetId="3" r:id="rId3"/>
    <sheet name="Entrate_Rendiconto_Anno0" sheetId="4" state="hidden" r:id="rId4"/>
    <sheet name="Spese_Bilancio_2026" sheetId="5" r:id="rId5"/>
    <sheet name="Spese_Bilancio_2027" sheetId="6" r:id="rId6"/>
    <sheet name="Spese_Bilancio_2028" sheetId="7" r:id="rId7"/>
    <sheet name="Spese_Rendiconto_Anno0" sheetId="8" state="hidden" r:id="rId8"/>
  </sheets>
  <definedNames>
    <definedName name="_xlnm.Print_Area" localSheetId="0">Entrate_Bilancio_2026!$B$1:$E$58</definedName>
    <definedName name="_xlnm.Print_Area" localSheetId="1">Entrate_Bilancio_2027!$B$1:$E$58</definedName>
    <definedName name="_xlnm.Print_Area" localSheetId="2">Entrate_Bilancio_2028!$B$1:$E$58</definedName>
    <definedName name="_xlnm.Print_Area" localSheetId="3">Entrate_Rendiconto_Anno0!$B$1:$E$59</definedName>
    <definedName name="_xlnm.Print_Area" localSheetId="4">Spese_Bilancio_2026!$B$1:$BX$53</definedName>
    <definedName name="_xlnm.Print_Area" localSheetId="5">Spese_Bilancio_2027!$B$1:$BX$53</definedName>
    <definedName name="_xlnm.Print_Area" localSheetId="6">Spese_Bilancio_2028!$B$1:$BX$53</definedName>
    <definedName name="_xlnm.Print_Area" localSheetId="7">Spese_Rendiconto_Anno0!$B$1:$BX$54</definedName>
    <definedName name="_xlnm.Print_Titles" localSheetId="4">Spese_Bilancio_2026!$B:$C</definedName>
    <definedName name="_xlnm.Print_Titles" localSheetId="5">Spese_Bilancio_2027!$B:$C</definedName>
    <definedName name="_xlnm.Print_Titles" localSheetId="6">Spese_Bilancio_2028!$B:$C</definedName>
    <definedName name="_xlnm.Print_Titles" localSheetId="7">Spese_Rendiconto_Anno0!$B:$C</definedName>
  </definedNames>
  <calcPr calcId="191029" fullCalcOnLoad="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16" i="2"/>
  <c r="E16" i="2"/>
  <c r="D23" i="2"/>
  <c r="E23" i="2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E23" i="3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D30" i="4"/>
  <c r="E30" i="4"/>
  <c r="D37" i="4"/>
  <c r="E37" i="4"/>
  <c r="D43" i="4"/>
  <c r="E43" i="4"/>
  <c r="D49" i="4"/>
  <c r="E49" i="4"/>
  <c r="D52" i="4"/>
  <c r="E52" i="4"/>
  <c r="D56" i="4"/>
  <c r="E56" i="4"/>
  <c r="BV8" i="5"/>
  <c r="BV10" i="5"/>
  <c r="BW10" i="5"/>
  <c r="BX10" i="5"/>
  <c r="BV11" i="5"/>
  <c r="BW11" i="5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E20" i="5"/>
  <c r="F20" i="5"/>
  <c r="G20" i="5"/>
  <c r="G53" i="5" s="1"/>
  <c r="H20" i="5"/>
  <c r="I20" i="5"/>
  <c r="J20" i="5"/>
  <c r="K20" i="5"/>
  <c r="L20" i="5"/>
  <c r="M20" i="5"/>
  <c r="N20" i="5"/>
  <c r="O20" i="5"/>
  <c r="P20" i="5"/>
  <c r="Q20" i="5"/>
  <c r="Q53" i="5" s="1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F53" i="5" s="1"/>
  <c r="AG20" i="5"/>
  <c r="AH20" i="5"/>
  <c r="AI20" i="5"/>
  <c r="AJ20" i="5"/>
  <c r="AK20" i="5"/>
  <c r="AL20" i="5"/>
  <c r="AM20" i="5"/>
  <c r="AN20" i="5"/>
  <c r="AO20" i="5"/>
  <c r="AP20" i="5"/>
  <c r="AP53" i="5" s="1"/>
  <c r="AQ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E53" i="5" s="1"/>
  <c r="BF20" i="5"/>
  <c r="BG20" i="5"/>
  <c r="BH20" i="5"/>
  <c r="BI20" i="5"/>
  <c r="BJ20" i="5"/>
  <c r="BK20" i="5"/>
  <c r="BL20" i="5"/>
  <c r="BM20" i="5"/>
  <c r="BN20" i="5"/>
  <c r="BO20" i="5"/>
  <c r="BO53" i="5" s="1"/>
  <c r="BP20" i="5"/>
  <c r="BQ20" i="5"/>
  <c r="BR20" i="5"/>
  <c r="BS20" i="5"/>
  <c r="BT20" i="5"/>
  <c r="BV23" i="5"/>
  <c r="BW23" i="5"/>
  <c r="BX23" i="5"/>
  <c r="BX28" i="5" s="1"/>
  <c r="BV24" i="5"/>
  <c r="BW24" i="5"/>
  <c r="BX24" i="5"/>
  <c r="BV25" i="5"/>
  <c r="BW25" i="5"/>
  <c r="BX25" i="5"/>
  <c r="BV26" i="5"/>
  <c r="BW26" i="5"/>
  <c r="BX26" i="5"/>
  <c r="BV27" i="5"/>
  <c r="BW27" i="5"/>
  <c r="BX27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Q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BL28" i="5"/>
  <c r="BM28" i="5"/>
  <c r="BN28" i="5"/>
  <c r="BO28" i="5"/>
  <c r="BP28" i="5"/>
  <c r="BQ28" i="5"/>
  <c r="BR28" i="5"/>
  <c r="BS28" i="5"/>
  <c r="BT28" i="5"/>
  <c r="BV31" i="5"/>
  <c r="BW31" i="5"/>
  <c r="BX31" i="5"/>
  <c r="BX35" i="5" s="1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8" i="5"/>
  <c r="BW38" i="5"/>
  <c r="BX38" i="5"/>
  <c r="BV39" i="5"/>
  <c r="BW39" i="5"/>
  <c r="BX39" i="5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L53" i="5" s="1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K53" i="5" s="1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J53" i="5" s="1"/>
  <c r="BK42" i="5"/>
  <c r="BL42" i="5"/>
  <c r="BM42" i="5"/>
  <c r="BN42" i="5"/>
  <c r="BO42" i="5"/>
  <c r="BP42" i="5"/>
  <c r="BQ42" i="5"/>
  <c r="BR42" i="5"/>
  <c r="BS42" i="5"/>
  <c r="BT42" i="5"/>
  <c r="BV45" i="5"/>
  <c r="BV46" i="5" s="1"/>
  <c r="BW45" i="5"/>
  <c r="BW46" i="5" s="1"/>
  <c r="BX45" i="5"/>
  <c r="BX46" i="5" s="1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V49" i="5"/>
  <c r="BW49" i="5"/>
  <c r="BW51" i="5" s="1"/>
  <c r="BX49" i="5"/>
  <c r="BV50" i="5"/>
  <c r="BW50" i="5"/>
  <c r="BX50" i="5"/>
  <c r="D51" i="5"/>
  <c r="D53" i="5" s="1"/>
  <c r="E51" i="5"/>
  <c r="F51" i="5"/>
  <c r="G51" i="5"/>
  <c r="H51" i="5"/>
  <c r="I51" i="5"/>
  <c r="I53" i="5" s="1"/>
  <c r="J51" i="5"/>
  <c r="K51" i="5"/>
  <c r="L51" i="5"/>
  <c r="M51" i="5"/>
  <c r="N51" i="5"/>
  <c r="N53" i="5" s="1"/>
  <c r="O51" i="5"/>
  <c r="P51" i="5"/>
  <c r="Q51" i="5"/>
  <c r="R51" i="5"/>
  <c r="S51" i="5"/>
  <c r="S53" i="5" s="1"/>
  <c r="T51" i="5"/>
  <c r="U51" i="5"/>
  <c r="V51" i="5"/>
  <c r="W51" i="5"/>
  <c r="X51" i="5"/>
  <c r="X53" i="5" s="1"/>
  <c r="Y51" i="5"/>
  <c r="Z51" i="5"/>
  <c r="AA51" i="5"/>
  <c r="AB51" i="5"/>
  <c r="AC51" i="5"/>
  <c r="AC53" i="5" s="1"/>
  <c r="AD51" i="5"/>
  <c r="AE51" i="5"/>
  <c r="AF51" i="5"/>
  <c r="AG51" i="5"/>
  <c r="AH51" i="5"/>
  <c r="AH53" i="5" s="1"/>
  <c r="AI51" i="5"/>
  <c r="AJ51" i="5"/>
  <c r="AK51" i="5"/>
  <c r="AL51" i="5"/>
  <c r="AM51" i="5"/>
  <c r="AM53" i="5" s="1"/>
  <c r="AN51" i="5"/>
  <c r="AO51" i="5"/>
  <c r="AP51" i="5"/>
  <c r="AQ51" i="5"/>
  <c r="AR51" i="5"/>
  <c r="AR53" i="5" s="1"/>
  <c r="AS51" i="5"/>
  <c r="AT51" i="5"/>
  <c r="AU51" i="5"/>
  <c r="AV51" i="5"/>
  <c r="AW51" i="5"/>
  <c r="AW53" i="5" s="1"/>
  <c r="AX51" i="5"/>
  <c r="AY51" i="5"/>
  <c r="AZ51" i="5"/>
  <c r="BA51" i="5"/>
  <c r="BB51" i="5"/>
  <c r="BB53" i="5" s="1"/>
  <c r="BC51" i="5"/>
  <c r="BD51" i="5"/>
  <c r="BE51" i="5"/>
  <c r="BF51" i="5"/>
  <c r="BG51" i="5"/>
  <c r="BG53" i="5" s="1"/>
  <c r="BH51" i="5"/>
  <c r="BI51" i="5"/>
  <c r="BJ51" i="5"/>
  <c r="BK51" i="5"/>
  <c r="BL51" i="5"/>
  <c r="BL53" i="5" s="1"/>
  <c r="BM51" i="5"/>
  <c r="BN51" i="5"/>
  <c r="BO51" i="5"/>
  <c r="BP51" i="5"/>
  <c r="BQ51" i="5"/>
  <c r="BQ53" i="5" s="1"/>
  <c r="BR51" i="5"/>
  <c r="BS51" i="5"/>
  <c r="BT51" i="5"/>
  <c r="BX51" i="5"/>
  <c r="V53" i="5"/>
  <c r="AA53" i="5"/>
  <c r="AU53" i="5"/>
  <c r="AZ53" i="5"/>
  <c r="BT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BO20" i="6"/>
  <c r="BP20" i="6"/>
  <c r="BQ20" i="6"/>
  <c r="BR20" i="6"/>
  <c r="BS20" i="6"/>
  <c r="BT20" i="6"/>
  <c r="BV23" i="6"/>
  <c r="BW23" i="6"/>
  <c r="BX23" i="6"/>
  <c r="BV24" i="6"/>
  <c r="BW24" i="6"/>
  <c r="BX24" i="6"/>
  <c r="BV25" i="6"/>
  <c r="BW25" i="6"/>
  <c r="BX25" i="6"/>
  <c r="BV26" i="6"/>
  <c r="BW26" i="6"/>
  <c r="BX26" i="6"/>
  <c r="BV27" i="6"/>
  <c r="BW27" i="6"/>
  <c r="BX27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BO28" i="6"/>
  <c r="BP28" i="6"/>
  <c r="BQ28" i="6"/>
  <c r="BR28" i="6"/>
  <c r="BS28" i="6"/>
  <c r="BT28" i="6"/>
  <c r="BV31" i="6"/>
  <c r="BW31" i="6"/>
  <c r="BX31" i="6"/>
  <c r="BV32" i="6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W53" i="6" s="1"/>
  <c r="X35" i="6"/>
  <c r="Y35" i="6"/>
  <c r="Z35" i="6"/>
  <c r="AA35" i="6"/>
  <c r="AB35" i="6"/>
  <c r="AC35" i="6"/>
  <c r="AD35" i="6"/>
  <c r="AD53" i="6" s="1"/>
  <c r="AE35" i="6"/>
  <c r="AF35" i="6"/>
  <c r="AG35" i="6"/>
  <c r="AH35" i="6"/>
  <c r="AI35" i="6"/>
  <c r="AI53" i="6" s="1"/>
  <c r="AJ35" i="6"/>
  <c r="AK35" i="6"/>
  <c r="AL35" i="6"/>
  <c r="AM35" i="6"/>
  <c r="AN35" i="6"/>
  <c r="AN53" i="6" s="1"/>
  <c r="AO35" i="6"/>
  <c r="AP35" i="6"/>
  <c r="AQ35" i="6"/>
  <c r="AR35" i="6"/>
  <c r="AS35" i="6"/>
  <c r="AS53" i="6" s="1"/>
  <c r="AT35" i="6"/>
  <c r="AU35" i="6"/>
  <c r="AV35" i="6"/>
  <c r="AW35" i="6"/>
  <c r="AX35" i="6"/>
  <c r="AX53" i="6" s="1"/>
  <c r="AY35" i="6"/>
  <c r="AZ35" i="6"/>
  <c r="BA35" i="6"/>
  <c r="BB35" i="6"/>
  <c r="BC35" i="6"/>
  <c r="BC53" i="6" s="1"/>
  <c r="BD35" i="6"/>
  <c r="BE35" i="6"/>
  <c r="BF35" i="6"/>
  <c r="BG35" i="6"/>
  <c r="BH35" i="6"/>
  <c r="BH53" i="6" s="1"/>
  <c r="BI35" i="6"/>
  <c r="BJ35" i="6"/>
  <c r="BK35" i="6"/>
  <c r="BL35" i="6"/>
  <c r="BM35" i="6"/>
  <c r="BM53" i="6" s="1"/>
  <c r="BN35" i="6"/>
  <c r="BO35" i="6"/>
  <c r="BP35" i="6"/>
  <c r="BQ35" i="6"/>
  <c r="BR35" i="6"/>
  <c r="BR53" i="6" s="1"/>
  <c r="BS35" i="6"/>
  <c r="BT35" i="6"/>
  <c r="BV38" i="6"/>
  <c r="BV42" i="6" s="1"/>
  <c r="BW38" i="6"/>
  <c r="BX38" i="6"/>
  <c r="BV39" i="6"/>
  <c r="BW39" i="6"/>
  <c r="BX39" i="6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5" i="6"/>
  <c r="BV46" i="6" s="1"/>
  <c r="BW45" i="6"/>
  <c r="BW46" i="6" s="1"/>
  <c r="BX45" i="6"/>
  <c r="BX46" i="6" s="1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9" i="6"/>
  <c r="BW49" i="6"/>
  <c r="BX49" i="6"/>
  <c r="BX51" i="6" s="1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V51" i="6"/>
  <c r="K53" i="6"/>
  <c r="AV53" i="6"/>
  <c r="BD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E20" i="7"/>
  <c r="F20" i="7"/>
  <c r="G20" i="7"/>
  <c r="H20" i="7"/>
  <c r="I20" i="7"/>
  <c r="J20" i="7"/>
  <c r="K20" i="7"/>
  <c r="L20" i="7"/>
  <c r="M20" i="7"/>
  <c r="N20" i="7"/>
  <c r="N53" i="7" s="1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AQ20" i="7"/>
  <c r="AR20" i="7"/>
  <c r="AS20" i="7"/>
  <c r="AT20" i="7"/>
  <c r="AU20" i="7"/>
  <c r="AV20" i="7"/>
  <c r="AW20" i="7"/>
  <c r="AX20" i="7"/>
  <c r="AY20" i="7"/>
  <c r="AZ20" i="7"/>
  <c r="BA20" i="7"/>
  <c r="BB20" i="7"/>
  <c r="BC20" i="7"/>
  <c r="BD20" i="7"/>
  <c r="BE20" i="7"/>
  <c r="BF20" i="7"/>
  <c r="BG20" i="7"/>
  <c r="BH20" i="7"/>
  <c r="BI20" i="7"/>
  <c r="BJ20" i="7"/>
  <c r="BK20" i="7"/>
  <c r="BL20" i="7"/>
  <c r="BL53" i="7" s="1"/>
  <c r="BM20" i="7"/>
  <c r="BN20" i="7"/>
  <c r="BO20" i="7"/>
  <c r="BP20" i="7"/>
  <c r="BQ20" i="7"/>
  <c r="BR20" i="7"/>
  <c r="BS20" i="7"/>
  <c r="BT20" i="7"/>
  <c r="BV23" i="7"/>
  <c r="BW23" i="7"/>
  <c r="BX23" i="7"/>
  <c r="BV24" i="7"/>
  <c r="BW24" i="7"/>
  <c r="BX24" i="7"/>
  <c r="BV25" i="7"/>
  <c r="BW25" i="7"/>
  <c r="BX25" i="7"/>
  <c r="BV26" i="7"/>
  <c r="BW26" i="7"/>
  <c r="BX26" i="7"/>
  <c r="BV27" i="7"/>
  <c r="BW27" i="7"/>
  <c r="BX27" i="7"/>
  <c r="D28" i="7"/>
  <c r="E28" i="7"/>
  <c r="E53" i="7" s="1"/>
  <c r="F28" i="7"/>
  <c r="G28" i="7"/>
  <c r="H28" i="7"/>
  <c r="I28" i="7"/>
  <c r="J28" i="7"/>
  <c r="J53" i="7" s="1"/>
  <c r="K28" i="7"/>
  <c r="L28" i="7"/>
  <c r="M28" i="7"/>
  <c r="N28" i="7"/>
  <c r="O28" i="7"/>
  <c r="O53" i="7" s="1"/>
  <c r="P28" i="7"/>
  <c r="Q28" i="7"/>
  <c r="R28" i="7"/>
  <c r="S28" i="7"/>
  <c r="T28" i="7"/>
  <c r="T53" i="7" s="1"/>
  <c r="U28" i="7"/>
  <c r="V28" i="7"/>
  <c r="W28" i="7"/>
  <c r="X28" i="7"/>
  <c r="Y28" i="7"/>
  <c r="Y53" i="7" s="1"/>
  <c r="Z28" i="7"/>
  <c r="AA28" i="7"/>
  <c r="AB28" i="7"/>
  <c r="AC28" i="7"/>
  <c r="AD28" i="7"/>
  <c r="AD53" i="7" s="1"/>
  <c r="AE28" i="7"/>
  <c r="AF28" i="7"/>
  <c r="AG28" i="7"/>
  <c r="AH28" i="7"/>
  <c r="AI28" i="7"/>
  <c r="AI53" i="7" s="1"/>
  <c r="AJ28" i="7"/>
  <c r="AK28" i="7"/>
  <c r="AL28" i="7"/>
  <c r="AM28" i="7"/>
  <c r="AN28" i="7"/>
  <c r="AN53" i="7" s="1"/>
  <c r="AO28" i="7"/>
  <c r="AP28" i="7"/>
  <c r="AQ28" i="7"/>
  <c r="AR28" i="7"/>
  <c r="AS28" i="7"/>
  <c r="AS53" i="7" s="1"/>
  <c r="AT28" i="7"/>
  <c r="AU28" i="7"/>
  <c r="AV28" i="7"/>
  <c r="AW28" i="7"/>
  <c r="AX28" i="7"/>
  <c r="AX53" i="7" s="1"/>
  <c r="AY28" i="7"/>
  <c r="AZ28" i="7"/>
  <c r="BA28" i="7"/>
  <c r="BB28" i="7"/>
  <c r="BC28" i="7"/>
  <c r="BC53" i="7" s="1"/>
  <c r="BD28" i="7"/>
  <c r="BE28" i="7"/>
  <c r="BF28" i="7"/>
  <c r="BG28" i="7"/>
  <c r="BH28" i="7"/>
  <c r="BH53" i="7" s="1"/>
  <c r="BI28" i="7"/>
  <c r="BJ28" i="7"/>
  <c r="BK28" i="7"/>
  <c r="BL28" i="7"/>
  <c r="BM28" i="7"/>
  <c r="BM53" i="7" s="1"/>
  <c r="BN28" i="7"/>
  <c r="BO28" i="7"/>
  <c r="BP28" i="7"/>
  <c r="BQ28" i="7"/>
  <c r="BR28" i="7"/>
  <c r="BR53" i="7" s="1"/>
  <c r="BS28" i="7"/>
  <c r="BT28" i="7"/>
  <c r="BV31" i="7"/>
  <c r="BW31" i="7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8" i="7"/>
  <c r="BW38" i="7"/>
  <c r="BX38" i="7"/>
  <c r="BV39" i="7"/>
  <c r="BW39" i="7"/>
  <c r="BX39" i="7"/>
  <c r="BV40" i="7"/>
  <c r="BW40" i="7"/>
  <c r="BX40" i="7"/>
  <c r="BV41" i="7"/>
  <c r="BW41" i="7"/>
  <c r="BX41" i="7"/>
  <c r="D42" i="7"/>
  <c r="E42" i="7"/>
  <c r="F42" i="7"/>
  <c r="G42" i="7"/>
  <c r="G53" i="7" s="1"/>
  <c r="H42" i="7"/>
  <c r="I42" i="7"/>
  <c r="J42" i="7"/>
  <c r="K42" i="7"/>
  <c r="L42" i="7"/>
  <c r="L53" i="7" s="1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K53" i="7" s="1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J53" i="7" s="1"/>
  <c r="BK42" i="7"/>
  <c r="BL42" i="7"/>
  <c r="BM42" i="7"/>
  <c r="BN42" i="7"/>
  <c r="BO42" i="7"/>
  <c r="BP42" i="7"/>
  <c r="BQ42" i="7"/>
  <c r="BR42" i="7"/>
  <c r="BS42" i="7"/>
  <c r="BT42" i="7"/>
  <c r="BT53" i="7" s="1"/>
  <c r="BV45" i="7"/>
  <c r="BV46" i="7" s="1"/>
  <c r="BW45" i="7"/>
  <c r="BW46" i="7" s="1"/>
  <c r="BX45" i="7"/>
  <c r="BX46" i="7" s="1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9" i="7"/>
  <c r="BW49" i="7"/>
  <c r="BX49" i="7"/>
  <c r="BV50" i="7"/>
  <c r="BV51" i="7" s="1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N53" i="7" s="1"/>
  <c r="BO51" i="7"/>
  <c r="BP51" i="7"/>
  <c r="BQ51" i="7"/>
  <c r="BR51" i="7"/>
  <c r="BS51" i="7"/>
  <c r="BT51" i="7"/>
  <c r="BW51" i="7"/>
  <c r="V53" i="7"/>
  <c r="BG53" i="7"/>
  <c r="BU53" i="7"/>
  <c r="BV8" i="8"/>
  <c r="BV10" i="8"/>
  <c r="BW10" i="8"/>
  <c r="BX10" i="8"/>
  <c r="BV11" i="8"/>
  <c r="BW11" i="8"/>
  <c r="BX11" i="8"/>
  <c r="BX20" i="8" s="1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E20" i="8"/>
  <c r="E53" i="8" s="1"/>
  <c r="F20" i="8"/>
  <c r="G20" i="8"/>
  <c r="H20" i="8"/>
  <c r="I20" i="8"/>
  <c r="J20" i="8"/>
  <c r="K20" i="8"/>
  <c r="L20" i="8"/>
  <c r="M20" i="8"/>
  <c r="N20" i="8"/>
  <c r="O20" i="8"/>
  <c r="O53" i="8" s="1"/>
  <c r="P20" i="8"/>
  <c r="Q20" i="8"/>
  <c r="R20" i="8"/>
  <c r="S20" i="8"/>
  <c r="T20" i="8"/>
  <c r="T53" i="8" s="1"/>
  <c r="U20" i="8"/>
  <c r="V20" i="8"/>
  <c r="W20" i="8"/>
  <c r="X20" i="8"/>
  <c r="Y20" i="8"/>
  <c r="Z20" i="8"/>
  <c r="AA20" i="8"/>
  <c r="AB20" i="8"/>
  <c r="AC20" i="8"/>
  <c r="AD20" i="8"/>
  <c r="AD53" i="8" s="1"/>
  <c r="AE20" i="8"/>
  <c r="AF20" i="8"/>
  <c r="AG20" i="8"/>
  <c r="AH20" i="8"/>
  <c r="AI20" i="8"/>
  <c r="AJ20" i="8"/>
  <c r="AK20" i="8"/>
  <c r="AL20" i="8"/>
  <c r="AM20" i="8"/>
  <c r="AN20" i="8"/>
  <c r="AN53" i="8" s="1"/>
  <c r="AO20" i="8"/>
  <c r="AP20" i="8"/>
  <c r="AQ20" i="8"/>
  <c r="AR20" i="8"/>
  <c r="AS20" i="8"/>
  <c r="AS53" i="8" s="1"/>
  <c r="AT20" i="8"/>
  <c r="AU20" i="8"/>
  <c r="AV20" i="8"/>
  <c r="AW20" i="8"/>
  <c r="AX20" i="8"/>
  <c r="AY20" i="8"/>
  <c r="AZ20" i="8"/>
  <c r="BA20" i="8"/>
  <c r="BB20" i="8"/>
  <c r="BC20" i="8"/>
  <c r="BC53" i="8" s="1"/>
  <c r="BD20" i="8"/>
  <c r="BE20" i="8"/>
  <c r="BF20" i="8"/>
  <c r="BG20" i="8"/>
  <c r="BH20" i="8"/>
  <c r="BI20" i="8"/>
  <c r="BJ20" i="8"/>
  <c r="BK20" i="8"/>
  <c r="BL20" i="8"/>
  <c r="BM20" i="8"/>
  <c r="BM53" i="8" s="1"/>
  <c r="BN20" i="8"/>
  <c r="BO20" i="8"/>
  <c r="BP20" i="8"/>
  <c r="BQ20" i="8"/>
  <c r="BR20" i="8"/>
  <c r="BR53" i="8" s="1"/>
  <c r="BS20" i="8"/>
  <c r="BT20" i="8"/>
  <c r="BV23" i="8"/>
  <c r="BV28" i="8" s="1"/>
  <c r="BW23" i="8"/>
  <c r="BX23" i="8"/>
  <c r="BV24" i="8"/>
  <c r="BW24" i="8"/>
  <c r="BX24" i="8"/>
  <c r="BV25" i="8"/>
  <c r="BW25" i="8"/>
  <c r="BX25" i="8"/>
  <c r="BV26" i="8"/>
  <c r="BW26" i="8"/>
  <c r="BX26" i="8"/>
  <c r="BV27" i="8"/>
  <c r="BW27" i="8"/>
  <c r="BX27" i="8"/>
  <c r="D28" i="8"/>
  <c r="E28" i="8"/>
  <c r="F28" i="8"/>
  <c r="G28" i="8"/>
  <c r="H28" i="8"/>
  <c r="I28" i="8"/>
  <c r="J28" i="8"/>
  <c r="K28" i="8"/>
  <c r="L28" i="8"/>
  <c r="M28" i="8"/>
  <c r="M53" i="8" s="1"/>
  <c r="N28" i="8"/>
  <c r="O28" i="8"/>
  <c r="P28" i="8"/>
  <c r="Q28" i="8"/>
  <c r="R28" i="8"/>
  <c r="S28" i="8"/>
  <c r="T28" i="8"/>
  <c r="U28" i="8"/>
  <c r="V28" i="8"/>
  <c r="W28" i="8"/>
  <c r="X28" i="8"/>
  <c r="Y28" i="8"/>
  <c r="Z28" i="8"/>
  <c r="AA28" i="8"/>
  <c r="AB28" i="8"/>
  <c r="AB53" i="8" s="1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V53" i="8" s="1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K53" i="8" s="1"/>
  <c r="BL28" i="8"/>
  <c r="BM28" i="8"/>
  <c r="BN28" i="8"/>
  <c r="BO28" i="8"/>
  <c r="BP28" i="8"/>
  <c r="BQ28" i="8"/>
  <c r="BR28" i="8"/>
  <c r="BS28" i="8"/>
  <c r="BT28" i="8"/>
  <c r="BV31" i="8"/>
  <c r="BW31" i="8"/>
  <c r="BX31" i="8"/>
  <c r="BV32" i="8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J53" i="8" s="1"/>
  <c r="BK35" i="8"/>
  <c r="BL35" i="8"/>
  <c r="BM35" i="8"/>
  <c r="BN35" i="8"/>
  <c r="BO35" i="8"/>
  <c r="BP35" i="8"/>
  <c r="BQ35" i="8"/>
  <c r="BR35" i="8"/>
  <c r="BS35" i="8"/>
  <c r="BT35" i="8"/>
  <c r="BV38" i="8"/>
  <c r="BV42" i="8" s="1"/>
  <c r="BW38" i="8"/>
  <c r="BX38" i="8"/>
  <c r="BV39" i="8"/>
  <c r="BW39" i="8"/>
  <c r="BX39" i="8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5" i="8"/>
  <c r="BV46" i="8" s="1"/>
  <c r="BW45" i="8"/>
  <c r="BW46" i="8" s="1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A53" i="8" s="1"/>
  <c r="AB46" i="8"/>
  <c r="AC46" i="8"/>
  <c r="AD46" i="8"/>
  <c r="AE46" i="8"/>
  <c r="AF46" i="8"/>
  <c r="AF53" i="8" s="1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U53" i="8" s="1"/>
  <c r="AV46" i="8"/>
  <c r="AW46" i="8"/>
  <c r="AX46" i="8"/>
  <c r="AY46" i="8"/>
  <c r="AZ46" i="8"/>
  <c r="AZ53" i="8" s="1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T53" i="8" s="1"/>
  <c r="BX46" i="8"/>
  <c r="BV49" i="8"/>
  <c r="BW49" i="8"/>
  <c r="BX49" i="8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V51" i="8"/>
  <c r="BX51" i="8"/>
  <c r="L53" i="8"/>
  <c r="W53" i="8"/>
  <c r="AL53" i="8"/>
  <c r="BA53" i="8"/>
  <c r="BE53" i="8"/>
  <c r="BU53" i="8"/>
  <c r="AK53" i="8" l="1"/>
  <c r="V53" i="8"/>
  <c r="G53" i="8"/>
  <c r="BQ53" i="7"/>
  <c r="AR53" i="7"/>
  <c r="AM53" i="7"/>
  <c r="AH53" i="7"/>
  <c r="S53" i="7"/>
  <c r="I53" i="7"/>
  <c r="BW20" i="7"/>
  <c r="BV20" i="8"/>
  <c r="BW42" i="7"/>
  <c r="BV42" i="7"/>
  <c r="BW51" i="8"/>
  <c r="AX53" i="8"/>
  <c r="Y53" i="8"/>
  <c r="BW35" i="8"/>
  <c r="BV35" i="7"/>
  <c r="AU53" i="7"/>
  <c r="BI53" i="6"/>
  <c r="AJ53" i="6"/>
  <c r="AE53" i="6"/>
  <c r="BH53" i="8"/>
  <c r="AI53" i="8"/>
  <c r="J53" i="8"/>
  <c r="BV20" i="6"/>
  <c r="Y53" i="6"/>
  <c r="T53" i="6"/>
  <c r="O53" i="6"/>
  <c r="J53" i="6"/>
  <c r="E53" i="6"/>
  <c r="BS53" i="6"/>
  <c r="BN53" i="6"/>
  <c r="AY53" i="6"/>
  <c r="AT53" i="6"/>
  <c r="AO53" i="6"/>
  <c r="Z53" i="6"/>
  <c r="U53" i="6"/>
  <c r="P53" i="6"/>
  <c r="F53" i="6"/>
  <c r="BW28" i="6"/>
  <c r="BX28" i="6"/>
  <c r="BX20" i="6"/>
  <c r="BW42" i="5"/>
  <c r="BX42" i="5"/>
  <c r="BX53" i="5" s="1"/>
  <c r="BV42" i="5"/>
  <c r="BR53" i="5"/>
  <c r="BM53" i="5"/>
  <c r="BH53" i="5"/>
  <c r="BC53" i="5"/>
  <c r="AX53" i="5"/>
  <c r="AS53" i="5"/>
  <c r="AN53" i="5"/>
  <c r="AI53" i="5"/>
  <c r="AD53" i="5"/>
  <c r="Y53" i="5"/>
  <c r="T53" i="5"/>
  <c r="O53" i="5"/>
  <c r="J53" i="5"/>
  <c r="E53" i="5"/>
  <c r="BV28" i="5"/>
  <c r="BW28" i="5"/>
  <c r="BW53" i="5" s="1"/>
  <c r="BV20" i="5"/>
  <c r="D57" i="4"/>
  <c r="D58" i="4" s="1"/>
  <c r="E57" i="3"/>
  <c r="E58" i="3" s="1"/>
  <c r="BF53" i="8"/>
  <c r="AG53" i="8"/>
  <c r="H53" i="8"/>
  <c r="BW42" i="8"/>
  <c r="BB53" i="7"/>
  <c r="AW53" i="7"/>
  <c r="AC53" i="7"/>
  <c r="X53" i="7"/>
  <c r="D53" i="7"/>
  <c r="BP53" i="7"/>
  <c r="BK53" i="7"/>
  <c r="BF53" i="7"/>
  <c r="BA53" i="7"/>
  <c r="AV53" i="7"/>
  <c r="AQ53" i="7"/>
  <c r="AL53" i="7"/>
  <c r="AG53" i="7"/>
  <c r="AB53" i="7"/>
  <c r="W53" i="7"/>
  <c r="R53" i="7"/>
  <c r="M53" i="7"/>
  <c r="H53" i="7"/>
  <c r="BX35" i="7"/>
  <c r="BW35" i="7"/>
  <c r="BV28" i="7"/>
  <c r="BX42" i="6"/>
  <c r="BW42" i="6"/>
  <c r="D57" i="3"/>
  <c r="D58" i="3" s="1"/>
  <c r="E57" i="2"/>
  <c r="E58" i="2" s="1"/>
  <c r="AP53" i="8"/>
  <c r="BX42" i="8"/>
  <c r="BS53" i="8"/>
  <c r="BD53" i="8"/>
  <c r="AT53" i="8"/>
  <c r="AE53" i="8"/>
  <c r="U53" i="8"/>
  <c r="F53" i="8"/>
  <c r="BX51" i="7"/>
  <c r="BW51" i="6"/>
  <c r="BQ53" i="6"/>
  <c r="BG53" i="6"/>
  <c r="AR53" i="6"/>
  <c r="AH53" i="6"/>
  <c r="S53" i="6"/>
  <c r="I53" i="6"/>
  <c r="BV51" i="5"/>
  <c r="BS53" i="5"/>
  <c r="BN53" i="5"/>
  <c r="BI53" i="5"/>
  <c r="BD53" i="5"/>
  <c r="AY53" i="5"/>
  <c r="AT53" i="5"/>
  <c r="AO53" i="5"/>
  <c r="AJ53" i="5"/>
  <c r="AE53" i="5"/>
  <c r="Z53" i="5"/>
  <c r="U53" i="5"/>
  <c r="P53" i="5"/>
  <c r="K53" i="5"/>
  <c r="F53" i="5"/>
  <c r="BV35" i="5"/>
  <c r="BW35" i="5"/>
  <c r="BP53" i="5"/>
  <c r="BK53" i="5"/>
  <c r="BF53" i="5"/>
  <c r="BA53" i="5"/>
  <c r="AV53" i="5"/>
  <c r="AQ53" i="5"/>
  <c r="AL53" i="5"/>
  <c r="AG53" i="5"/>
  <c r="AB53" i="5"/>
  <c r="W53" i="5"/>
  <c r="R53" i="5"/>
  <c r="M53" i="5"/>
  <c r="H53" i="5"/>
  <c r="BW20" i="5"/>
  <c r="BX20" i="5"/>
  <c r="D57" i="2"/>
  <c r="D58" i="2" s="1"/>
  <c r="E57" i="1"/>
  <c r="E58" i="1" s="1"/>
  <c r="BO53" i="8"/>
  <c r="Q53" i="8"/>
  <c r="BN53" i="8"/>
  <c r="BI53" i="8"/>
  <c r="AY53" i="8"/>
  <c r="AO53" i="8"/>
  <c r="AJ53" i="8"/>
  <c r="Z53" i="8"/>
  <c r="P53" i="8"/>
  <c r="K53" i="8"/>
  <c r="BX28" i="8"/>
  <c r="BX53" i="8" s="1"/>
  <c r="BX54" i="8" s="1"/>
  <c r="BL53" i="6"/>
  <c r="BB53" i="6"/>
  <c r="AW53" i="6"/>
  <c r="AM53" i="6"/>
  <c r="AC53" i="6"/>
  <c r="X53" i="6"/>
  <c r="N53" i="6"/>
  <c r="D53" i="6"/>
  <c r="BP53" i="8"/>
  <c r="AQ53" i="8"/>
  <c r="R53" i="8"/>
  <c r="AZ53" i="7"/>
  <c r="AP53" i="7"/>
  <c r="AA53" i="7"/>
  <c r="Q53" i="7"/>
  <c r="BO53" i="7"/>
  <c r="BE53" i="7"/>
  <c r="AF53" i="7"/>
  <c r="BX28" i="7"/>
  <c r="BX20" i="7"/>
  <c r="BX53" i="7" s="1"/>
  <c r="BP53" i="6"/>
  <c r="BK53" i="6"/>
  <c r="BA53" i="6"/>
  <c r="AQ53" i="6"/>
  <c r="AL53" i="6"/>
  <c r="AG53" i="6"/>
  <c r="AB53" i="6"/>
  <c r="R53" i="6"/>
  <c r="M53" i="6"/>
  <c r="H53" i="6"/>
  <c r="BT53" i="6"/>
  <c r="BO53" i="6"/>
  <c r="BJ53" i="6"/>
  <c r="BE53" i="6"/>
  <c r="AZ53" i="6"/>
  <c r="AU53" i="6"/>
  <c r="AP53" i="6"/>
  <c r="AK53" i="6"/>
  <c r="AF53" i="6"/>
  <c r="AA53" i="6"/>
  <c r="V53" i="6"/>
  <c r="Q53" i="6"/>
  <c r="L53" i="6"/>
  <c r="G53" i="6"/>
  <c r="BW35" i="6"/>
  <c r="BX35" i="6"/>
  <c r="BV35" i="6"/>
  <c r="BF53" i="6"/>
  <c r="E57" i="4"/>
  <c r="E58" i="4" s="1"/>
  <c r="D57" i="1"/>
  <c r="D58" i="1" s="1"/>
  <c r="BQ53" i="8"/>
  <c r="BL53" i="8"/>
  <c r="BG53" i="8"/>
  <c r="BB53" i="8"/>
  <c r="AW53" i="8"/>
  <c r="AR53" i="8"/>
  <c r="AM53" i="8"/>
  <c r="AH53" i="8"/>
  <c r="AC53" i="8"/>
  <c r="X53" i="8"/>
  <c r="S53" i="8"/>
  <c r="N53" i="8"/>
  <c r="I53" i="8"/>
  <c r="D53" i="8"/>
  <c r="BX35" i="8"/>
  <c r="BX42" i="7"/>
  <c r="BS53" i="7"/>
  <c r="BI53" i="7"/>
  <c r="BD53" i="7"/>
  <c r="AY53" i="7"/>
  <c r="AT53" i="7"/>
  <c r="AO53" i="7"/>
  <c r="AJ53" i="7"/>
  <c r="AE53" i="7"/>
  <c r="Z53" i="7"/>
  <c r="U53" i="7"/>
  <c r="P53" i="7"/>
  <c r="K53" i="7"/>
  <c r="F53" i="7"/>
  <c r="BW20" i="6"/>
  <c r="BV28" i="6"/>
  <c r="BV53" i="6" s="1"/>
  <c r="BV35" i="8"/>
  <c r="BV53" i="8" s="1"/>
  <c r="BW28" i="8"/>
  <c r="BW20" i="8"/>
  <c r="BW53" i="8" s="1"/>
  <c r="BW28" i="7"/>
  <c r="BW53" i="7" s="1"/>
  <c r="BV20" i="7"/>
  <c r="BV53" i="5"/>
  <c r="BV53" i="7" l="1"/>
  <c r="BW53" i="6"/>
  <c r="BX53" i="6"/>
  <c r="D59" i="4"/>
  <c r="BV54" i="8"/>
</calcChain>
</file>

<file path=xl/sharedStrings.xml><?xml version="1.0" encoding="utf-8"?>
<sst xmlns="http://purl.oclc.org/ooxml/spreadsheetml/main" count="870" uniqueCount="152">
  <si>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</si>
  <si>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</si>
  <si>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</si>
  <si>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</si>
  <si>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</si>
  <si>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</si>
  <si>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</si>
  <si>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</si>
  <si>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</si>
  <si>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</si>
  <si>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</si>
  <si>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</si>
  <si>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</si>
  <si>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</si>
  <si>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</si>
  <si>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</si>
  <si>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</si>
  <si>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</si>
  <si>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</si>
  <si>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</si>
  <si>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</si>
  <si>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</si>
  <si>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</si>
  <si>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</si>
  <si>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</si>
  <si>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</si>
  <si>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</si>
  <si>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</si>
  <si>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</si>
  <si>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</si>
  <si>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</si>
  <si>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</si>
  <si>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</si>
  <si>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</si>
  <si>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</si>
  <si>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</si>
  <si>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</si>
  <si>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</si>
  <si>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</si>
  <si>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</si>
  <si>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</si>
  <si>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</si>
  <si>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</si>
  <si>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</si>
  <si>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</si>
  <si>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</si>
  <si>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</si>
  <si>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</si>
  <si>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</si>
  <si>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</si>
  <si>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</si>
  <si>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</si>
  <si>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</si>
  <si>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</si>
  <si>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</si>
  <si>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</si>
  <si>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</si>
  <si>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</si>
  <si>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</si>
  <si>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</si>
  <si>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</si>
  <si>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</si>
  <si>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</si>
  <si>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</si>
  <si>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</si>
  <si>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</si>
  <si>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</si>
  <si>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</si>
  <si>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</si>
  <si>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</si>
  <si>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</si>
  <si>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</si>
  <si>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</si>
  <si>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</si>
  <si>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</si>
  <si>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</si>
  <si>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</si>
  <si>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</si>
  <si>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</si>
  <si>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</si>
  <si>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</si>
  <si>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</si>
  <si>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</si>
  <si>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</si>
  <si>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</si>
  <si>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</si>
  <si>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</si>
  <si>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</si>
  <si>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</si>
  <si>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</si>
  <si>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</si>
  <si>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</si>
  <si>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</si>
  <si>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</si>
  <si>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</si>
  <si>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</si>
  <si>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</si>
  <si>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</si>
  <si>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</si>
  <si>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</si>
  <si>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</si>
  <si>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</si>
  <si>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</si>
  <si>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</si>
  <si>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</si>
  <si>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</si>
  <si>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</si>
  <si>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</si>
  <si>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</si>
  <si>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</si>
  <si>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</si>
  <si>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</si>
  <si>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</si>
  <si>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</si>
  <si>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</si>
  <si>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</si>
  <si>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</si>
  <si>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</si>
  <si>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</si>
  <si>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</si>
  <si>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</si>
  <si>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</si>
  <si>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</si>
  <si>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</si>
  <si>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</si>
  <si>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</si>
  <si>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</si>
  <si>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</si>
  <si>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</si>
  <si>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</si>
  <si>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</si>
  <si>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</si>
  <si>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</si>
  <si>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</si>
  <si>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</si>
  <si>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</si>
  <si>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</si>
  <si>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</si>
  <si>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</si>
  <si>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</si>
  <si>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</si>
  <si>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</si>
  <si>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2028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</si>
  <si>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</si>
  <si>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</si>
  <si>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</si>
  <si>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</si>
  <si>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</si>
  <si>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</si>
  <si>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2026</t>
  </si>
  <si>
    <t>Fondo pluriennale vincolato per spese correnti e per incremento di attività finanziarie</t>
  </si>
  <si>
    <t>Dati previsionali anno 2027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</si>
</sst>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start/>
      <end/>
      <top/>
      <bottom/>
      <diagonal/>
    </border>
    <border>
      <start style="thin">
        <color indexed="64"/>
      </start>
      <end style="thin">
        <color indexed="64"/>
      </end>
      <top style="double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/>
      <diagonal/>
    </border>
    <border>
      <start style="double">
        <color indexed="64"/>
      </start>
      <end style="thin">
        <color indexed="64"/>
      </end>
      <top/>
      <bottom/>
      <diagonal/>
    </border>
    <border>
      <start style="double">
        <color indexed="64"/>
      </start>
      <end style="thin">
        <color indexed="64"/>
      </end>
      <top/>
      <bottom style="double">
        <color indexed="64"/>
      </bottom>
      <diagonal/>
    </border>
    <border>
      <start/>
      <end/>
      <top/>
      <bottom style="thin">
        <color indexed="64"/>
      </bottom>
      <diagonal/>
    </border>
    <border>
      <start style="double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double">
        <color indexed="64"/>
      </start>
      <end style="thin">
        <color indexed="64"/>
      </end>
      <top style="double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double">
        <color indexed="64"/>
      </top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double">
        <color indexed="64"/>
      </top>
      <bottom/>
      <diagonal/>
    </border>
    <border>
      <start style="thin">
        <color indexed="64"/>
      </start>
      <end style="double">
        <color indexed="64"/>
      </end>
      <top style="thin">
        <color indexed="64"/>
      </top>
      <bottom/>
      <diagonal/>
    </border>
    <border>
      <start style="double">
        <color indexed="64"/>
      </start>
      <end style="double">
        <color indexed="64"/>
      </end>
      <top style="thin">
        <color indexed="64"/>
      </top>
      <bottom/>
      <diagonal/>
    </border>
    <border>
      <start style="double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thin">
        <color indexed="64"/>
      </bottom>
      <diagonal/>
    </border>
    <border>
      <start style="double">
        <color indexed="64"/>
      </start>
      <end style="double">
        <color indexed="64"/>
      </end>
      <top/>
      <bottom style="thin">
        <color indexed="64"/>
      </bottom>
      <diagonal/>
    </border>
    <border>
      <start style="thin">
        <color indexed="64"/>
      </start>
      <end style="double">
        <color indexed="64"/>
      </end>
      <top/>
      <bottom style="double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double">
        <color indexed="64"/>
      </end>
      <top/>
      <bottom/>
      <diagonal/>
    </border>
    <border>
      <start style="thin">
        <color indexed="64"/>
      </start>
      <end style="double">
        <color indexed="64"/>
      </end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double">
        <color indexed="64"/>
      </end>
      <top style="double">
        <color indexed="64"/>
      </top>
      <bottom/>
      <diagonal/>
    </border>
    <border>
      <start style="thin">
        <color indexed="64"/>
      </start>
      <end/>
      <top style="double">
        <color indexed="64"/>
      </top>
      <bottom style="double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double">
        <color indexed="64"/>
      </end>
      <top style="thin">
        <color indexed="64"/>
      </top>
      <bottom style="thin">
        <color indexed="64"/>
      </bottom>
      <diagonal/>
    </border>
    <border>
      <start style="double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double">
        <color indexed="64"/>
      </start>
      <end style="double">
        <color indexed="64"/>
      </end>
      <top style="thin">
        <color indexed="64"/>
      </top>
      <bottom style="double">
        <color indexed="64"/>
      </bottom>
      <diagonal/>
    </border>
    <border>
      <start/>
      <end style="double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double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double">
        <color indexed="64"/>
      </end>
      <top style="thin">
        <color indexed="64"/>
      </top>
      <bottom/>
      <diagonal/>
    </border>
    <border>
      <start style="double">
        <color indexed="64"/>
      </start>
      <end/>
      <top style="thin">
        <color indexed="64"/>
      </top>
      <bottom style="double">
        <color indexed="64"/>
      </bottom>
      <diagonal/>
    </border>
    <border>
      <start style="double">
        <color indexed="64"/>
      </start>
      <end/>
      <top style="double">
        <color indexed="64"/>
      </top>
      <bottom style="double">
        <color indexed="64"/>
      </bottom>
      <diagonal/>
    </border>
    <border>
      <start/>
      <end style="thin">
        <color indexed="64"/>
      </end>
      <top style="double">
        <color indexed="64"/>
      </top>
      <bottom style="double">
        <color indexed="64"/>
      </bottom>
      <diagonal/>
    </border>
    <border>
      <start style="double">
        <color indexed="64"/>
      </start>
      <end style="double">
        <color indexed="64"/>
      </end>
      <top style="double">
        <color indexed="64"/>
      </top>
      <bottom/>
      <diagonal/>
    </border>
    <border>
      <start style="double">
        <color indexed="64"/>
      </start>
      <end/>
      <top style="double">
        <color indexed="64"/>
      </top>
      <bottom/>
      <diagonal/>
    </border>
    <border>
      <start/>
      <end/>
      <top style="double">
        <color indexed="64"/>
      </top>
      <bottom/>
      <diagonal/>
    </border>
    <border>
      <start/>
      <end style="double">
        <color indexed="64"/>
      </end>
      <top style="double">
        <color indexed="64"/>
      </top>
      <bottom/>
      <diagonal/>
    </border>
    <border>
      <start style="double">
        <color indexed="64"/>
      </start>
      <end/>
      <top/>
      <bottom style="thin">
        <color indexed="64"/>
      </bottom>
      <diagonal/>
    </border>
    <border>
      <start/>
      <end style="double">
        <color indexed="64"/>
      </end>
      <top/>
      <bottom style="thin">
        <color indexed="64"/>
      </bottom>
      <diagonal/>
    </border>
    <border>
      <start style="double">
        <color indexed="64"/>
      </start>
      <end/>
      <top style="double">
        <color indexed="64"/>
      </top>
      <bottom style="thin">
        <color indexed="64"/>
      </bottom>
      <diagonal/>
    </border>
    <border>
      <start/>
      <end/>
      <top style="double">
        <color indexed="64"/>
      </top>
      <bottom style="thin">
        <color indexed="64"/>
      </bottom>
      <diagonal/>
    </border>
    <border>
      <start/>
      <end style="double">
        <color indexed="64"/>
      </end>
      <top style="double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double">
        <color indexed="64"/>
      </bottom>
      <diagonal/>
    </border>
    <border>
      <start style="double">
        <color indexed="64"/>
      </start>
      <end/>
      <top/>
      <bottom/>
      <diagonal/>
    </border>
    <border>
      <start style="double">
        <color indexed="64"/>
      </start>
      <end/>
      <top/>
      <bottom style="double">
        <color indexed="64"/>
      </bottom>
      <diagonal/>
    </border>
    <border>
      <start/>
      <end/>
      <top/>
      <bottom style="double">
        <color indexed="64"/>
      </bottom>
      <diagonal/>
    </border>
    <border>
      <start/>
      <end style="double">
        <color indexed="64"/>
      </end>
      <top style="thin">
        <color indexed="64"/>
      </top>
      <bottom style="double">
        <color indexed="64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5422223578601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double">
        <color indexed="64"/>
      </top>
      <bottom style="thin">
        <color theme="0" tint="-0.14996795556505021"/>
      </bottom>
      <diagonal/>
    </border>
    <border>
      <start style="thin">
        <color indexed="64"/>
      </start>
      <end style="double">
        <color indexed="64"/>
      </end>
      <top style="double">
        <color indexed="64"/>
      </top>
      <bottom style="thin">
        <color theme="0" tint="-0.14996795556505021"/>
      </bottom>
      <diagonal/>
    </border>
    <border>
      <start style="thin">
        <color indexed="64"/>
      </start>
      <end style="thin">
        <color indexed="64"/>
      </end>
      <top style="thin">
        <color theme="0" tint="-0.14996795556505021"/>
      </top>
      <bottom style="thin">
        <color theme="0" tint="-0.14996795556505021"/>
      </bottom>
      <diagonal/>
    </border>
    <border>
      <start style="thin">
        <color indexed="64"/>
      </start>
      <end style="double">
        <color indexed="64"/>
      </end>
      <top style="thin">
        <color theme="0" tint="-0.14996795556505021"/>
      </top>
      <bottom style="thin">
        <color theme="0" tint="-0.14996795556505021"/>
      </bottom>
      <diagonal/>
    </border>
    <border>
      <start style="thin">
        <color indexed="64"/>
      </start>
      <end style="double">
        <color indexed="64"/>
      </end>
      <top/>
      <bottom style="thin">
        <color theme="0" tint="-0.14996795556505021"/>
      </bottom>
      <diagonal/>
    </border>
    <border>
      <start style="thin">
        <color indexed="64"/>
      </start>
      <end style="double">
        <color indexed="64"/>
      </end>
      <top style="thin">
        <color theme="0" tint="-0.14996795556505021"/>
      </top>
      <bottom/>
      <diagonal/>
    </border>
    <border>
      <start style="thin">
        <color indexed="64"/>
      </start>
      <end style="thin">
        <color indexed="64"/>
      </end>
      <top style="thin">
        <color theme="0" tint="-0.14996795556505021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theme="0" tint="-0.14996795556505021"/>
      </top>
      <bottom/>
      <diagonal/>
    </border>
    <border>
      <start style="thin">
        <color indexed="64"/>
      </start>
      <end style="double">
        <color indexed="64"/>
      </end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sharedStrings" Target="sharedStrings.xml"/><Relationship Id="rId5" Type="http://purl.oclc.org/ooxml/officeDocument/relationships/worksheet" Target="worksheets/sheet5.xml"/><Relationship Id="rId10" Type="http://purl.oclc.org/ooxml/officeDocument/relationships/styles" Target="styles.xml"/><Relationship Id="rId4" Type="http://purl.oclc.org/ooxml/officeDocument/relationships/worksheet" Target="worksheets/sheet4.xml"/><Relationship Id="rId9" Type="http://purl.oclc.org/ooxml/officeDocument/relationships/theme" Target="theme/theme1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8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F40A-A589-45C7-9446-C9C1AA2BD414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250213.67</v>
      </c>
      <c r="E6" s="40"/>
    </row>
    <row r="7" spans="1:76" x14ac:dyDescent="0.25">
      <c r="B7" s="8"/>
      <c r="C7" s="5" t="s">
        <v>6</v>
      </c>
      <c r="D7" s="39">
        <v>30913.99000000002</v>
      </c>
      <c r="E7" s="40"/>
    </row>
    <row r="8" spans="1:76" ht="15.75" thickBot="1" x14ac:dyDescent="0.3">
      <c r="B8" s="9"/>
      <c r="C8" s="6" t="s">
        <v>7</v>
      </c>
      <c r="D8" s="41"/>
      <c r="E8" s="42">
        <v>2300000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1569628</v>
      </c>
      <c r="E10" s="45">
        <v>1693815.68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150000</v>
      </c>
      <c r="E14" s="45">
        <v>150000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1719628</v>
      </c>
      <c r="E16" s="51">
        <f>E10+E11+E12+E13+E14+E15</f>
        <v>1843815.68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172623</v>
      </c>
      <c r="E18" s="45">
        <v>172718.2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172623</v>
      </c>
      <c r="E23" s="51">
        <f>E18+E19+E20+E21+E22</f>
        <v>172718.2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990510</v>
      </c>
      <c r="E25" s="45">
        <v>1001371.58</v>
      </c>
    </row>
    <row r="26" spans="2:5" x14ac:dyDescent="0.25">
      <c r="B26" s="13">
        <v>30200</v>
      </c>
      <c r="C26" s="54" t="s">
        <v>28</v>
      </c>
      <c r="D26" s="39">
        <v>16500</v>
      </c>
      <c r="E26" s="45">
        <v>15529.82</v>
      </c>
    </row>
    <row r="27" spans="2:5" x14ac:dyDescent="0.25">
      <c r="B27" s="13">
        <v>30300</v>
      </c>
      <c r="C27" s="54" t="s">
        <v>29</v>
      </c>
      <c r="D27" s="39">
        <v>3002</v>
      </c>
      <c r="E27" s="45">
        <v>5774.81</v>
      </c>
    </row>
    <row r="28" spans="2:5" x14ac:dyDescent="0.25">
      <c r="B28" s="13">
        <v>30400</v>
      </c>
      <c r="C28" s="54" t="s">
        <v>30</v>
      </c>
      <c r="D28" s="49">
        <v>7400.5</v>
      </c>
      <c r="E28" s="45">
        <v>7400.5</v>
      </c>
    </row>
    <row r="29" spans="2:5" x14ac:dyDescent="0.25">
      <c r="B29" s="13">
        <v>30500</v>
      </c>
      <c r="C29" s="54" t="s">
        <v>31</v>
      </c>
      <c r="D29" s="60">
        <v>368369</v>
      </c>
      <c r="E29" s="50">
        <v>368329.76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1385781.5</v>
      </c>
      <c r="E30" s="51">
        <f>E25+E26+E27+E28+E29</f>
        <v>1398406.47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>
        <v>340836.59</v>
      </c>
      <c r="E33" s="59">
        <v>682072.58</v>
      </c>
    </row>
    <row r="34" spans="2:5" x14ac:dyDescent="0.25">
      <c r="B34" s="13">
        <v>40300</v>
      </c>
      <c r="C34" s="54" t="s">
        <v>37</v>
      </c>
      <c r="D34" s="61">
        <v>0</v>
      </c>
      <c r="E34" s="45">
        <v>0</v>
      </c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201546</v>
      </c>
      <c r="E36" s="50">
        <v>201546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542382.59000000008</v>
      </c>
      <c r="E37" s="51">
        <f>E32+E33+E34+E35+E36</f>
        <v>883618.58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>
        <v>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500000</v>
      </c>
      <c r="E51" s="62">
        <v>500000</v>
      </c>
    </row>
    <row r="52" spans="1:5" ht="15.75" thickBot="1" x14ac:dyDescent="0.3">
      <c r="B52" s="16">
        <v>70000</v>
      </c>
      <c r="C52" s="15" t="s">
        <v>58</v>
      </c>
      <c r="D52" s="48">
        <f>D51</f>
        <v>500000</v>
      </c>
      <c r="E52" s="51">
        <f>E51</f>
        <v>500000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650000</v>
      </c>
      <c r="E54" s="45">
        <v>650344.31000000006</v>
      </c>
    </row>
    <row r="55" spans="1:5" x14ac:dyDescent="0.25">
      <c r="B55" s="13">
        <v>90200</v>
      </c>
      <c r="C55" s="54" t="s">
        <v>62</v>
      </c>
      <c r="D55" s="61">
        <v>127000</v>
      </c>
      <c r="E55" s="62">
        <v>129723.71</v>
      </c>
    </row>
    <row r="56" spans="1:5" ht="15.75" thickBot="1" x14ac:dyDescent="0.3">
      <c r="B56" s="16">
        <v>90000</v>
      </c>
      <c r="C56" s="15" t="s">
        <v>63</v>
      </c>
      <c r="D56" s="48">
        <f>D54+D55</f>
        <v>777000</v>
      </c>
      <c r="E56" s="51">
        <f>E54+E55</f>
        <v>780068.02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5097415.09</v>
      </c>
      <c r="E57" s="55">
        <f>E16+E23+E30+E37+E43+E49+E52+E56</f>
        <v>5578626.9499999993</v>
      </c>
    </row>
    <row r="58" spans="1:5" ht="16.5" thickTop="1" thickBot="1" x14ac:dyDescent="0.3">
      <c r="B58" s="109" t="s">
        <v>65</v>
      </c>
      <c r="C58" s="110"/>
      <c r="D58" s="52">
        <f>D57+D5+D6+D7+D8</f>
        <v>5378542.75</v>
      </c>
      <c r="E58" s="55">
        <f>E57+E5+E6+E7+E8</f>
        <v>7878626.9499999993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A562-03A8-4B63-AB12-E735B9CBA674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151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1579628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141000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1720628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160869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160869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984190</v>
      </c>
      <c r="E25" s="45"/>
    </row>
    <row r="26" spans="2:5" x14ac:dyDescent="0.25">
      <c r="B26" s="13">
        <v>30200</v>
      </c>
      <c r="C26" s="54" t="s">
        <v>28</v>
      </c>
      <c r="D26" s="39">
        <v>16500</v>
      </c>
      <c r="E26" s="45"/>
    </row>
    <row r="27" spans="2:5" x14ac:dyDescent="0.25">
      <c r="B27" s="13">
        <v>30300</v>
      </c>
      <c r="C27" s="54" t="s">
        <v>29</v>
      </c>
      <c r="D27" s="39">
        <v>3002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272069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1275761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>
        <v>0</v>
      </c>
      <c r="E33" s="59"/>
    </row>
    <row r="34" spans="2:5" x14ac:dyDescent="0.25">
      <c r="B34" s="13">
        <v>40300</v>
      </c>
      <c r="C34" s="54" t="s">
        <v>37</v>
      </c>
      <c r="D34" s="61">
        <v>0</v>
      </c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260500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260500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500000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500000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650000</v>
      </c>
      <c r="E54" s="45"/>
    </row>
    <row r="55" spans="1:5" x14ac:dyDescent="0.25">
      <c r="B55" s="13">
        <v>90200</v>
      </c>
      <c r="C55" s="54" t="s">
        <v>62</v>
      </c>
      <c r="D55" s="61">
        <v>127000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777000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4694758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4694758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74C6-3E8F-49CD-9490-96DE1ECDBF3C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150</v>
      </c>
      <c r="D5" s="37">
        <v>0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1579628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138000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1717628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157860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157860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989100</v>
      </c>
      <c r="E25" s="45"/>
    </row>
    <row r="26" spans="2:5" x14ac:dyDescent="0.25">
      <c r="B26" s="13">
        <v>30200</v>
      </c>
      <c r="C26" s="54" t="s">
        <v>28</v>
      </c>
      <c r="D26" s="39">
        <v>16500</v>
      </c>
      <c r="E26" s="45"/>
    </row>
    <row r="27" spans="2:5" x14ac:dyDescent="0.25">
      <c r="B27" s="13">
        <v>30300</v>
      </c>
      <c r="C27" s="54" t="s">
        <v>29</v>
      </c>
      <c r="D27" s="39">
        <v>3002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215949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1224551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>
        <v>150000</v>
      </c>
      <c r="E33" s="59"/>
    </row>
    <row r="34" spans="2:5" x14ac:dyDescent="0.25">
      <c r="B34" s="13">
        <v>40300</v>
      </c>
      <c r="C34" s="54" t="s">
        <v>37</v>
      </c>
      <c r="D34" s="61">
        <v>0</v>
      </c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260500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410500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500000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500000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650000</v>
      </c>
      <c r="E54" s="45"/>
    </row>
    <row r="55" spans="1:5" x14ac:dyDescent="0.25">
      <c r="B55" s="13">
        <v>90200</v>
      </c>
      <c r="C55" s="54" t="s">
        <v>62</v>
      </c>
      <c r="D55" s="61">
        <v>127000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777000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4787539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4787539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6600-D948-4BE4-90E3-A9A500190DE4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9CB3C-C894-496C-B6FA-A355641512A9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606365</v>
      </c>
      <c r="E10" s="89">
        <v>0</v>
      </c>
      <c r="F10" s="90">
        <v>704358.51000000013</v>
      </c>
      <c r="G10" s="88"/>
      <c r="H10" s="89"/>
      <c r="I10" s="90"/>
      <c r="J10" s="97">
        <v>40540</v>
      </c>
      <c r="K10" s="89">
        <v>0</v>
      </c>
      <c r="L10" s="101">
        <v>49528.38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>
        <v>0</v>
      </c>
      <c r="AL10" s="89">
        <v>0</v>
      </c>
      <c r="AM10" s="90">
        <v>0</v>
      </c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646905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753886.89000000013</v>
      </c>
    </row>
    <row r="11" spans="1:76" x14ac:dyDescent="0.25">
      <c r="B11" s="13">
        <v>102</v>
      </c>
      <c r="C11" s="25" t="s">
        <v>92</v>
      </c>
      <c r="D11" s="88">
        <v>45103</v>
      </c>
      <c r="E11" s="89">
        <v>0</v>
      </c>
      <c r="F11" s="90">
        <v>54310.85</v>
      </c>
      <c r="G11" s="88"/>
      <c r="H11" s="89"/>
      <c r="I11" s="90"/>
      <c r="J11" s="97">
        <v>3040</v>
      </c>
      <c r="K11" s="89">
        <v>0</v>
      </c>
      <c r="L11" s="101">
        <v>3755.79</v>
      </c>
      <c r="M11" s="91">
        <v>400</v>
      </c>
      <c r="N11" s="89">
        <v>0</v>
      </c>
      <c r="O11" s="90">
        <v>400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>
        <v>56</v>
      </c>
      <c r="AI11" s="89">
        <v>0</v>
      </c>
      <c r="AJ11" s="90">
        <v>56</v>
      </c>
      <c r="AK11" s="91">
        <v>0</v>
      </c>
      <c r="AL11" s="89">
        <v>0</v>
      </c>
      <c r="AM11" s="90">
        <v>0</v>
      </c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48599</v>
      </c>
      <c r="BW11" s="77">
        <f t="shared" si="1"/>
        <v>0</v>
      </c>
      <c r="BX11" s="79">
        <f t="shared" si="2"/>
        <v>58522.64</v>
      </c>
    </row>
    <row r="12" spans="1:76" x14ac:dyDescent="0.25">
      <c r="B12" s="13">
        <v>103</v>
      </c>
      <c r="C12" s="25" t="s">
        <v>93</v>
      </c>
      <c r="D12" s="88">
        <v>546800</v>
      </c>
      <c r="E12" s="89">
        <v>0</v>
      </c>
      <c r="F12" s="90">
        <v>724884.24</v>
      </c>
      <c r="G12" s="88"/>
      <c r="H12" s="89"/>
      <c r="I12" s="90"/>
      <c r="J12" s="97">
        <v>16625</v>
      </c>
      <c r="K12" s="89">
        <v>0</v>
      </c>
      <c r="L12" s="101">
        <v>18894.919999999998</v>
      </c>
      <c r="M12" s="91">
        <v>370700</v>
      </c>
      <c r="N12" s="89">
        <v>0</v>
      </c>
      <c r="O12" s="90">
        <v>468181.22999999992</v>
      </c>
      <c r="P12" s="91">
        <v>38800</v>
      </c>
      <c r="Q12" s="89">
        <v>0</v>
      </c>
      <c r="R12" s="90">
        <v>47057.38</v>
      </c>
      <c r="S12" s="91">
        <v>13200</v>
      </c>
      <c r="T12" s="89">
        <v>0</v>
      </c>
      <c r="U12" s="90">
        <v>17836</v>
      </c>
      <c r="V12" s="91">
        <v>27800</v>
      </c>
      <c r="W12" s="89">
        <v>0</v>
      </c>
      <c r="X12" s="90">
        <v>28153.72</v>
      </c>
      <c r="Y12" s="91">
        <v>48269</v>
      </c>
      <c r="Z12" s="89">
        <v>0</v>
      </c>
      <c r="AA12" s="90">
        <v>73786</v>
      </c>
      <c r="AB12" s="91">
        <v>487732</v>
      </c>
      <c r="AC12" s="89">
        <v>0</v>
      </c>
      <c r="AD12" s="90">
        <v>641258.12</v>
      </c>
      <c r="AE12" s="91">
        <v>242200</v>
      </c>
      <c r="AF12" s="89">
        <v>0</v>
      </c>
      <c r="AG12" s="90">
        <v>250557</v>
      </c>
      <c r="AH12" s="91"/>
      <c r="AI12" s="89"/>
      <c r="AJ12" s="90"/>
      <c r="AK12" s="91">
        <v>136000</v>
      </c>
      <c r="AL12" s="89">
        <v>0</v>
      </c>
      <c r="AM12" s="90">
        <v>170074.84</v>
      </c>
      <c r="AN12" s="91">
        <v>9150</v>
      </c>
      <c r="AO12" s="89">
        <v>0</v>
      </c>
      <c r="AP12" s="90">
        <v>13932.4</v>
      </c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1937276</v>
      </c>
      <c r="BW12" s="77">
        <f t="shared" si="1"/>
        <v>0</v>
      </c>
      <c r="BX12" s="79">
        <f t="shared" si="2"/>
        <v>2454615.8499999996</v>
      </c>
    </row>
    <row r="13" spans="1:76" x14ac:dyDescent="0.25">
      <c r="B13" s="13">
        <v>104</v>
      </c>
      <c r="C13" s="25" t="s">
        <v>19</v>
      </c>
      <c r="D13" s="88">
        <v>61046</v>
      </c>
      <c r="E13" s="89">
        <v>0</v>
      </c>
      <c r="F13" s="90">
        <v>66034.8</v>
      </c>
      <c r="G13" s="88"/>
      <c r="H13" s="89"/>
      <c r="I13" s="90"/>
      <c r="J13" s="97"/>
      <c r="K13" s="89"/>
      <c r="L13" s="101"/>
      <c r="M13" s="91">
        <v>47160</v>
      </c>
      <c r="N13" s="89">
        <v>0</v>
      </c>
      <c r="O13" s="90">
        <v>54160</v>
      </c>
      <c r="P13" s="91">
        <v>6000</v>
      </c>
      <c r="Q13" s="89">
        <v>0</v>
      </c>
      <c r="R13" s="90">
        <v>11671.53</v>
      </c>
      <c r="S13" s="91">
        <v>19800</v>
      </c>
      <c r="T13" s="89">
        <v>0</v>
      </c>
      <c r="U13" s="90">
        <v>23532</v>
      </c>
      <c r="V13" s="91">
        <v>22000</v>
      </c>
      <c r="W13" s="89">
        <v>0</v>
      </c>
      <c r="X13" s="90">
        <v>22100</v>
      </c>
      <c r="Y13" s="91">
        <v>0</v>
      </c>
      <c r="Z13" s="89">
        <v>0</v>
      </c>
      <c r="AA13" s="90">
        <v>0</v>
      </c>
      <c r="AB13" s="91">
        <v>10100</v>
      </c>
      <c r="AC13" s="89">
        <v>0</v>
      </c>
      <c r="AD13" s="90">
        <v>17978.809999999998</v>
      </c>
      <c r="AE13" s="91"/>
      <c r="AF13" s="89"/>
      <c r="AG13" s="90"/>
      <c r="AH13" s="91">
        <v>4900</v>
      </c>
      <c r="AI13" s="89">
        <v>0</v>
      </c>
      <c r="AJ13" s="90">
        <v>4900</v>
      </c>
      <c r="AK13" s="91">
        <v>92600</v>
      </c>
      <c r="AL13" s="89">
        <v>0</v>
      </c>
      <c r="AM13" s="90">
        <v>121083.15</v>
      </c>
      <c r="AN13" s="91"/>
      <c r="AO13" s="89"/>
      <c r="AP13" s="90"/>
      <c r="AQ13" s="91">
        <v>0</v>
      </c>
      <c r="AR13" s="89">
        <v>0</v>
      </c>
      <c r="AS13" s="90">
        <v>0</v>
      </c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263606</v>
      </c>
      <c r="BW13" s="77">
        <f t="shared" si="1"/>
        <v>0</v>
      </c>
      <c r="BX13" s="79">
        <f t="shared" si="2"/>
        <v>321460.29000000004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5</v>
      </c>
      <c r="E16" s="89">
        <v>0</v>
      </c>
      <c r="F16" s="90">
        <v>5</v>
      </c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>
        <v>3240</v>
      </c>
      <c r="AF16" s="89">
        <v>0</v>
      </c>
      <c r="AG16" s="101">
        <v>3240</v>
      </c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500</v>
      </c>
      <c r="BP16" s="89">
        <v>0</v>
      </c>
      <c r="BQ16" s="90">
        <v>500</v>
      </c>
      <c r="BR16" s="97"/>
      <c r="BS16" s="89"/>
      <c r="BT16" s="101"/>
      <c r="BU16" s="76"/>
      <c r="BV16" s="85">
        <f t="shared" si="0"/>
        <v>3745</v>
      </c>
      <c r="BW16" s="77">
        <f t="shared" si="1"/>
        <v>0</v>
      </c>
      <c r="BX16" s="79">
        <f t="shared" si="2"/>
        <v>3745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8300</v>
      </c>
      <c r="E18" s="89">
        <v>0</v>
      </c>
      <c r="F18" s="90">
        <v>11306.55</v>
      </c>
      <c r="G18" s="88"/>
      <c r="H18" s="89"/>
      <c r="I18" s="90"/>
      <c r="J18" s="97">
        <v>2000</v>
      </c>
      <c r="K18" s="89">
        <v>0</v>
      </c>
      <c r="L18" s="101">
        <v>2088</v>
      </c>
      <c r="M18" s="97"/>
      <c r="N18" s="89"/>
      <c r="O18" s="101"/>
      <c r="P18" s="97"/>
      <c r="Q18" s="89"/>
      <c r="R18" s="101"/>
      <c r="S18" s="97">
        <v>0</v>
      </c>
      <c r="T18" s="89">
        <v>0</v>
      </c>
      <c r="U18" s="101">
        <v>0</v>
      </c>
      <c r="V18" s="97">
        <v>0</v>
      </c>
      <c r="W18" s="89">
        <v>0</v>
      </c>
      <c r="X18" s="101">
        <v>0</v>
      </c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>
        <v>0</v>
      </c>
      <c r="AL18" s="89">
        <v>0</v>
      </c>
      <c r="AM18" s="101">
        <v>0</v>
      </c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10300</v>
      </c>
      <c r="BW18" s="77">
        <f t="shared" si="1"/>
        <v>0</v>
      </c>
      <c r="BX18" s="79">
        <f t="shared" si="2"/>
        <v>13394.55</v>
      </c>
    </row>
    <row r="19" spans="2:76" x14ac:dyDescent="0.25">
      <c r="B19" s="13">
        <v>110</v>
      </c>
      <c r="C19" s="25" t="s">
        <v>98</v>
      </c>
      <c r="D19" s="88">
        <v>168550</v>
      </c>
      <c r="E19" s="89">
        <v>0</v>
      </c>
      <c r="F19" s="90">
        <v>170052.39</v>
      </c>
      <c r="G19" s="88"/>
      <c r="H19" s="89"/>
      <c r="I19" s="90"/>
      <c r="J19" s="97"/>
      <c r="K19" s="89"/>
      <c r="L19" s="101"/>
      <c r="M19" s="97">
        <v>2500</v>
      </c>
      <c r="N19" s="89">
        <v>0</v>
      </c>
      <c r="O19" s="101">
        <v>2531.3200000000002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>
        <v>5200</v>
      </c>
      <c r="AC19" s="89">
        <v>0</v>
      </c>
      <c r="AD19" s="101">
        <v>5200</v>
      </c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171388.5</v>
      </c>
      <c r="BJ19" s="89">
        <v>0</v>
      </c>
      <c r="BK19" s="101">
        <v>20000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347638.5</v>
      </c>
      <c r="BW19" s="77">
        <f t="shared" si="1"/>
        <v>0</v>
      </c>
      <c r="BX19" s="79">
        <f t="shared" si="2"/>
        <v>197783.71000000002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1436169</v>
      </c>
      <c r="E20" s="78">
        <f t="shared" si="3"/>
        <v>0</v>
      </c>
      <c r="F20" s="79">
        <f t="shared" si="3"/>
        <v>1730952.3400000003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62205</v>
      </c>
      <c r="K20" s="78">
        <f t="shared" si="3"/>
        <v>0</v>
      </c>
      <c r="L20" s="77">
        <f t="shared" si="3"/>
        <v>74267.09</v>
      </c>
      <c r="M20" s="98">
        <f t="shared" si="3"/>
        <v>420760</v>
      </c>
      <c r="N20" s="78">
        <f t="shared" si="3"/>
        <v>0</v>
      </c>
      <c r="O20" s="77">
        <f t="shared" si="3"/>
        <v>525272.54999999993</v>
      </c>
      <c r="P20" s="98">
        <f t="shared" si="3"/>
        <v>44800</v>
      </c>
      <c r="Q20" s="78">
        <f t="shared" si="3"/>
        <v>0</v>
      </c>
      <c r="R20" s="77">
        <f t="shared" si="3"/>
        <v>58728.909999999996</v>
      </c>
      <c r="S20" s="98">
        <f t="shared" si="3"/>
        <v>33000</v>
      </c>
      <c r="T20" s="78">
        <f t="shared" si="3"/>
        <v>0</v>
      </c>
      <c r="U20" s="77">
        <f t="shared" si="3"/>
        <v>41368</v>
      </c>
      <c r="V20" s="98">
        <f t="shared" si="3"/>
        <v>49800</v>
      </c>
      <c r="W20" s="78">
        <f t="shared" si="3"/>
        <v>0</v>
      </c>
      <c r="X20" s="77">
        <f t="shared" si="3"/>
        <v>50253.72</v>
      </c>
      <c r="Y20" s="98">
        <f t="shared" si="3"/>
        <v>48269</v>
      </c>
      <c r="Z20" s="78">
        <f t="shared" si="3"/>
        <v>0</v>
      </c>
      <c r="AA20" s="77">
        <f t="shared" si="3"/>
        <v>73786</v>
      </c>
      <c r="AB20" s="98">
        <f t="shared" si="3"/>
        <v>503032</v>
      </c>
      <c r="AC20" s="78">
        <f t="shared" si="3"/>
        <v>0</v>
      </c>
      <c r="AD20" s="77">
        <f t="shared" si="3"/>
        <v>664436.92999999993</v>
      </c>
      <c r="AE20" s="98">
        <f t="shared" si="3"/>
        <v>245440</v>
      </c>
      <c r="AF20" s="78">
        <f t="shared" si="3"/>
        <v>0</v>
      </c>
      <c r="AG20" s="77">
        <f t="shared" si="3"/>
        <v>253797</v>
      </c>
      <c r="AH20" s="98">
        <f t="shared" si="3"/>
        <v>4956</v>
      </c>
      <c r="AI20" s="78">
        <f t="shared" si="3"/>
        <v>0</v>
      </c>
      <c r="AJ20" s="77">
        <f t="shared" si="3"/>
        <v>4956</v>
      </c>
      <c r="AK20" s="98">
        <f t="shared" si="3"/>
        <v>228600</v>
      </c>
      <c r="AL20" s="78">
        <f t="shared" si="3"/>
        <v>0</v>
      </c>
      <c r="AM20" s="77">
        <f t="shared" si="3"/>
        <v>291157.99</v>
      </c>
      <c r="AN20" s="98">
        <f t="shared" si="3"/>
        <v>9150</v>
      </c>
      <c r="AO20" s="78">
        <f t="shared" si="3"/>
        <v>0</v>
      </c>
      <c r="AP20" s="77">
        <f t="shared" si="3"/>
        <v>13932.4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171388.5</v>
      </c>
      <c r="BJ20" s="78">
        <f t="shared" si="3"/>
        <v>0</v>
      </c>
      <c r="BK20" s="77">
        <f t="shared" si="3"/>
        <v>20000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500</v>
      </c>
      <c r="BP20" s="78">
        <f t="shared" si="3"/>
        <v>0</v>
      </c>
      <c r="BQ20" s="77">
        <f t="shared" si="3"/>
        <v>500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3258069.5</v>
      </c>
      <c r="BW20" s="77">
        <f>BW10+BW11+BW12+BW13+BW14+BW15+BW16+BW17+BW18+BW19</f>
        <v>0</v>
      </c>
      <c r="BX20" s="95">
        <f>BX10+BX11+BX12+BX13+BX14+BX15+BX16+BX17+BX18+BX19</f>
        <v>3803408.9299999997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269713.67000000004</v>
      </c>
      <c r="E24" s="89">
        <v>0</v>
      </c>
      <c r="F24" s="90">
        <v>355171.62</v>
      </c>
      <c r="G24" s="88"/>
      <c r="H24" s="89"/>
      <c r="I24" s="90"/>
      <c r="J24" s="97">
        <v>0</v>
      </c>
      <c r="K24" s="89">
        <v>0</v>
      </c>
      <c r="L24" s="101">
        <v>2915.8</v>
      </c>
      <c r="M24" s="97">
        <v>2000</v>
      </c>
      <c r="N24" s="89">
        <v>0</v>
      </c>
      <c r="O24" s="101">
        <v>2000</v>
      </c>
      <c r="P24" s="97">
        <v>7669.58</v>
      </c>
      <c r="Q24" s="89">
        <v>0</v>
      </c>
      <c r="R24" s="101">
        <v>7669.58</v>
      </c>
      <c r="S24" s="97">
        <v>0</v>
      </c>
      <c r="T24" s="89">
        <v>0</v>
      </c>
      <c r="U24" s="101">
        <v>73826</v>
      </c>
      <c r="V24" s="97">
        <v>0</v>
      </c>
      <c r="W24" s="89">
        <v>0</v>
      </c>
      <c r="X24" s="101">
        <v>0</v>
      </c>
      <c r="Y24" s="97">
        <v>2000</v>
      </c>
      <c r="Z24" s="89">
        <v>0</v>
      </c>
      <c r="AA24" s="101">
        <v>2000</v>
      </c>
      <c r="AB24" s="97">
        <v>500</v>
      </c>
      <c r="AC24" s="89">
        <v>0</v>
      </c>
      <c r="AD24" s="101">
        <v>76946.78</v>
      </c>
      <c r="AE24" s="97">
        <v>403000</v>
      </c>
      <c r="AF24" s="89">
        <v>0</v>
      </c>
      <c r="AG24" s="101">
        <v>407555.78</v>
      </c>
      <c r="AH24" s="97">
        <v>0</v>
      </c>
      <c r="AI24" s="89">
        <v>0</v>
      </c>
      <c r="AJ24" s="101">
        <v>0</v>
      </c>
      <c r="AK24" s="97">
        <v>130000</v>
      </c>
      <c r="AL24" s="89">
        <v>0</v>
      </c>
      <c r="AM24" s="101">
        <v>245896.39</v>
      </c>
      <c r="AN24" s="97">
        <v>0</v>
      </c>
      <c r="AO24" s="89">
        <v>0</v>
      </c>
      <c r="AP24" s="101">
        <v>0</v>
      </c>
      <c r="AQ24" s="97">
        <v>0</v>
      </c>
      <c r="AR24" s="89">
        <v>0</v>
      </c>
      <c r="AS24" s="101">
        <v>0</v>
      </c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814883.25</v>
      </c>
      <c r="BW24" s="77">
        <f t="shared" si="4"/>
        <v>0</v>
      </c>
      <c r="BX24" s="79">
        <f t="shared" si="4"/>
        <v>1173981.9500000002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>
        <v>0</v>
      </c>
      <c r="N25" s="89">
        <v>0</v>
      </c>
      <c r="O25" s="101">
        <v>0</v>
      </c>
      <c r="P25" s="97">
        <v>0</v>
      </c>
      <c r="Q25" s="89">
        <v>0</v>
      </c>
      <c r="R25" s="101">
        <v>0</v>
      </c>
      <c r="S25" s="97">
        <v>0</v>
      </c>
      <c r="T25" s="89">
        <v>0</v>
      </c>
      <c r="U25" s="101">
        <v>0</v>
      </c>
      <c r="V25" s="97"/>
      <c r="W25" s="89"/>
      <c r="X25" s="101"/>
      <c r="Y25" s="97">
        <v>2000</v>
      </c>
      <c r="Z25" s="89">
        <v>0</v>
      </c>
      <c r="AA25" s="101">
        <v>2000</v>
      </c>
      <c r="AB25" s="97">
        <v>0</v>
      </c>
      <c r="AC25" s="89">
        <v>0</v>
      </c>
      <c r="AD25" s="101">
        <v>0</v>
      </c>
      <c r="AE25" s="97">
        <v>0</v>
      </c>
      <c r="AF25" s="89">
        <v>0</v>
      </c>
      <c r="AG25" s="101">
        <v>0</v>
      </c>
      <c r="AH25" s="97"/>
      <c r="AI25" s="89"/>
      <c r="AJ25" s="101"/>
      <c r="AK25" s="97">
        <v>0</v>
      </c>
      <c r="AL25" s="89">
        <v>0</v>
      </c>
      <c r="AM25" s="101">
        <v>0</v>
      </c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2000</v>
      </c>
      <c r="BW25" s="77">
        <f t="shared" si="4"/>
        <v>0</v>
      </c>
      <c r="BX25" s="79">
        <f t="shared" si="4"/>
        <v>2000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>
        <v>0</v>
      </c>
      <c r="Z27" s="89">
        <v>0</v>
      </c>
      <c r="AA27" s="101">
        <v>0</v>
      </c>
      <c r="AB27" s="97"/>
      <c r="AC27" s="89"/>
      <c r="AD27" s="101"/>
      <c r="AE27" s="97">
        <v>0</v>
      </c>
      <c r="AF27" s="89">
        <v>0</v>
      </c>
      <c r="AG27" s="101">
        <v>0</v>
      </c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269713.67000000004</v>
      </c>
      <c r="E28" s="78">
        <f t="shared" si="5"/>
        <v>0</v>
      </c>
      <c r="F28" s="79">
        <f t="shared" si="5"/>
        <v>355171.62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2915.8</v>
      </c>
      <c r="M28" s="98">
        <f t="shared" si="5"/>
        <v>2000</v>
      </c>
      <c r="N28" s="78">
        <f t="shared" si="5"/>
        <v>0</v>
      </c>
      <c r="O28" s="77">
        <f t="shared" si="5"/>
        <v>2000</v>
      </c>
      <c r="P28" s="98">
        <f t="shared" si="5"/>
        <v>7669.58</v>
      </c>
      <c r="Q28" s="78">
        <f t="shared" si="5"/>
        <v>0</v>
      </c>
      <c r="R28" s="77">
        <f t="shared" si="5"/>
        <v>7669.58</v>
      </c>
      <c r="S28" s="98">
        <f t="shared" si="5"/>
        <v>0</v>
      </c>
      <c r="T28" s="78">
        <f t="shared" si="5"/>
        <v>0</v>
      </c>
      <c r="U28" s="77">
        <f t="shared" si="5"/>
        <v>73826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4000</v>
      </c>
      <c r="Z28" s="78">
        <f t="shared" si="5"/>
        <v>0</v>
      </c>
      <c r="AA28" s="77">
        <f t="shared" si="5"/>
        <v>4000</v>
      </c>
      <c r="AB28" s="98">
        <f t="shared" si="5"/>
        <v>500</v>
      </c>
      <c r="AC28" s="78">
        <f t="shared" si="5"/>
        <v>0</v>
      </c>
      <c r="AD28" s="77">
        <f t="shared" si="5"/>
        <v>76946.78</v>
      </c>
      <c r="AE28" s="98">
        <f t="shared" si="5"/>
        <v>403000</v>
      </c>
      <c r="AF28" s="78">
        <f t="shared" si="5"/>
        <v>0</v>
      </c>
      <c r="AG28" s="77">
        <f t="shared" si="5"/>
        <v>407555.78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130000</v>
      </c>
      <c r="AL28" s="78">
        <f t="shared" si="6"/>
        <v>0</v>
      </c>
      <c r="AM28" s="77">
        <f t="shared" si="6"/>
        <v>245896.39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816883.25</v>
      </c>
      <c r="BW28" s="77">
        <f>BW23+BW24+BW25+BW26+BW27</f>
        <v>0</v>
      </c>
      <c r="BX28" s="95">
        <f>BX23+BX24+BX25+BX26+BX27</f>
        <v>1175981.9500000002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>
        <v>0</v>
      </c>
      <c r="BM38" s="89">
        <v>0</v>
      </c>
      <c r="BN38" s="101">
        <v>0</v>
      </c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26590</v>
      </c>
      <c r="BM40" s="89">
        <v>0</v>
      </c>
      <c r="BN40" s="101">
        <v>26590</v>
      </c>
      <c r="BO40" s="97"/>
      <c r="BP40" s="89"/>
      <c r="BQ40" s="101"/>
      <c r="BR40" s="97"/>
      <c r="BS40" s="89"/>
      <c r="BT40" s="101"/>
      <c r="BU40" s="76"/>
      <c r="BV40" s="85">
        <f t="shared" si="10"/>
        <v>26590</v>
      </c>
      <c r="BW40" s="77">
        <f t="shared" si="10"/>
        <v>0</v>
      </c>
      <c r="BX40" s="79">
        <f t="shared" si="10"/>
        <v>26590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26590</v>
      </c>
      <c r="BM42" s="78">
        <f t="shared" si="12"/>
        <v>0</v>
      </c>
      <c r="BN42" s="77">
        <f t="shared" si="12"/>
        <v>26590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26590</v>
      </c>
      <c r="BW42" s="77">
        <f>BW38+BW39+BW40+BW41</f>
        <v>0</v>
      </c>
      <c r="BX42" s="95">
        <f>BX38+BX39+BX40+BX41</f>
        <v>26590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500000</v>
      </c>
      <c r="BP45" s="89">
        <v>0</v>
      </c>
      <c r="BQ45" s="101">
        <v>500000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500000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500000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500000</v>
      </c>
      <c r="BP46" s="78">
        <f>BP45</f>
        <v>0</v>
      </c>
      <c r="BQ46" s="95">
        <f>BQ45</f>
        <v>500000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500000</v>
      </c>
      <c r="BW46" s="77">
        <f>BW45</f>
        <v>0</v>
      </c>
      <c r="BX46" s="95">
        <f>BX45</f>
        <v>500000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650000</v>
      </c>
      <c r="BS49" s="89">
        <v>0</v>
      </c>
      <c r="BT49" s="101">
        <v>650000</v>
      </c>
      <c r="BU49" s="76"/>
      <c r="BV49" s="85">
        <f t="shared" ref="BV49:BX50" si="15">D49+G49+J49+M49+P49+S49+V49+Y49+AB49+AE49+AH49+AK49+AN49+AQ49+AT49+AW49+AZ49+BC49+BF49+BI49+BL49+BO49+BR49</f>
        <v>650000</v>
      </c>
      <c r="BW49" s="77">
        <f t="shared" si="15"/>
        <v>0</v>
      </c>
      <c r="BX49" s="79">
        <f t="shared" si="15"/>
        <v>650000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127000</v>
      </c>
      <c r="BS50" s="89">
        <v>0</v>
      </c>
      <c r="BT50" s="101">
        <v>193214.87</v>
      </c>
      <c r="BU50" s="76"/>
      <c r="BV50" s="85">
        <f t="shared" si="15"/>
        <v>127000</v>
      </c>
      <c r="BW50" s="77">
        <f t="shared" si="15"/>
        <v>0</v>
      </c>
      <c r="BX50" s="79">
        <f t="shared" si="15"/>
        <v>193214.87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777000</v>
      </c>
      <c r="BS51" s="78">
        <f>BS49+BS50</f>
        <v>0</v>
      </c>
      <c r="BT51" s="77">
        <f>BT49+BT50</f>
        <v>843214.87</v>
      </c>
      <c r="BU51" s="85"/>
      <c r="BV51" s="85">
        <f>BV49+BV50</f>
        <v>777000</v>
      </c>
      <c r="BW51" s="77">
        <f>BW49+BW50</f>
        <v>0</v>
      </c>
      <c r="BX51" s="95">
        <f>BX49+BX50</f>
        <v>843214.87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1705882.67</v>
      </c>
      <c r="E53" s="86">
        <f t="shared" si="18"/>
        <v>0</v>
      </c>
      <c r="F53" s="86">
        <f t="shared" si="18"/>
        <v>2086123.9600000004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62205</v>
      </c>
      <c r="K53" s="86">
        <f t="shared" si="18"/>
        <v>0</v>
      </c>
      <c r="L53" s="86">
        <f t="shared" si="18"/>
        <v>77182.89</v>
      </c>
      <c r="M53" s="86">
        <f t="shared" si="18"/>
        <v>422760</v>
      </c>
      <c r="N53" s="86">
        <f t="shared" si="18"/>
        <v>0</v>
      </c>
      <c r="O53" s="86">
        <f t="shared" si="18"/>
        <v>527272.54999999993</v>
      </c>
      <c r="P53" s="86">
        <f t="shared" si="18"/>
        <v>52469.58</v>
      </c>
      <c r="Q53" s="86">
        <f t="shared" si="18"/>
        <v>0</v>
      </c>
      <c r="R53" s="86">
        <f t="shared" si="18"/>
        <v>66398.489999999991</v>
      </c>
      <c r="S53" s="86">
        <f t="shared" si="18"/>
        <v>33000</v>
      </c>
      <c r="T53" s="86">
        <f t="shared" si="18"/>
        <v>0</v>
      </c>
      <c r="U53" s="86">
        <f t="shared" si="18"/>
        <v>115194</v>
      </c>
      <c r="V53" s="86">
        <f t="shared" si="18"/>
        <v>49800</v>
      </c>
      <c r="W53" s="86">
        <f t="shared" si="18"/>
        <v>0</v>
      </c>
      <c r="X53" s="86">
        <f t="shared" si="18"/>
        <v>50253.72</v>
      </c>
      <c r="Y53" s="86">
        <f t="shared" si="18"/>
        <v>52269</v>
      </c>
      <c r="Z53" s="86">
        <f t="shared" si="18"/>
        <v>0</v>
      </c>
      <c r="AA53" s="86">
        <f t="shared" si="18"/>
        <v>77786</v>
      </c>
      <c r="AB53" s="86">
        <f t="shared" si="18"/>
        <v>503532</v>
      </c>
      <c r="AC53" s="86">
        <f t="shared" si="18"/>
        <v>0</v>
      </c>
      <c r="AD53" s="86">
        <f t="shared" si="18"/>
        <v>741383.71</v>
      </c>
      <c r="AE53" s="86">
        <f t="shared" si="18"/>
        <v>648440</v>
      </c>
      <c r="AF53" s="86">
        <f t="shared" si="18"/>
        <v>0</v>
      </c>
      <c r="AG53" s="86">
        <f t="shared" si="18"/>
        <v>661352.78</v>
      </c>
      <c r="AH53" s="86">
        <f t="shared" si="18"/>
        <v>4956</v>
      </c>
      <c r="AI53" s="86">
        <f t="shared" si="18"/>
        <v>0</v>
      </c>
      <c r="AJ53" s="86">
        <f t="shared" ref="AJ53:BT53" si="19">AJ20+AJ28+AJ35+AJ42+AJ46+AJ51</f>
        <v>4956</v>
      </c>
      <c r="AK53" s="86">
        <f t="shared" si="19"/>
        <v>358600</v>
      </c>
      <c r="AL53" s="86">
        <f t="shared" si="19"/>
        <v>0</v>
      </c>
      <c r="AM53" s="86">
        <f t="shared" si="19"/>
        <v>537054.38</v>
      </c>
      <c r="AN53" s="86">
        <f t="shared" si="19"/>
        <v>9150</v>
      </c>
      <c r="AO53" s="86">
        <f t="shared" si="19"/>
        <v>0</v>
      </c>
      <c r="AP53" s="86">
        <f t="shared" si="19"/>
        <v>13932.4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171388.5</v>
      </c>
      <c r="BJ53" s="86">
        <f t="shared" si="19"/>
        <v>0</v>
      </c>
      <c r="BK53" s="86">
        <f t="shared" si="19"/>
        <v>20000</v>
      </c>
      <c r="BL53" s="86">
        <f t="shared" si="19"/>
        <v>26590</v>
      </c>
      <c r="BM53" s="86">
        <f t="shared" si="19"/>
        <v>0</v>
      </c>
      <c r="BN53" s="86">
        <f t="shared" si="19"/>
        <v>26590</v>
      </c>
      <c r="BO53" s="86">
        <f t="shared" si="19"/>
        <v>500500</v>
      </c>
      <c r="BP53" s="86">
        <f t="shared" si="19"/>
        <v>0</v>
      </c>
      <c r="BQ53" s="86">
        <f t="shared" si="19"/>
        <v>500500</v>
      </c>
      <c r="BR53" s="86">
        <f t="shared" si="19"/>
        <v>777000</v>
      </c>
      <c r="BS53" s="86">
        <f t="shared" si="19"/>
        <v>0</v>
      </c>
      <c r="BT53" s="86">
        <f t="shared" si="19"/>
        <v>843214.87</v>
      </c>
      <c r="BU53" s="86">
        <f>BU8</f>
        <v>0</v>
      </c>
      <c r="BV53" s="102">
        <f>BV8+BV20+BV28+BV35+BV42+BV46+BV51</f>
        <v>5378542.75</v>
      </c>
      <c r="BW53" s="87">
        <f>BW20+BW28+BW35+BW42+BW46+BW51</f>
        <v>0</v>
      </c>
      <c r="BX53" s="87">
        <f>BX20+BX28+BX35+BX42+BX46+BX51</f>
        <v>6349195.75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FFE2-8906-43BF-B08A-E1257DCD992F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603558</v>
      </c>
      <c r="E10" s="89">
        <v>0</v>
      </c>
      <c r="F10" s="90"/>
      <c r="G10" s="88"/>
      <c r="H10" s="89"/>
      <c r="I10" s="90"/>
      <c r="J10" s="97">
        <v>39300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>
        <v>0</v>
      </c>
      <c r="AL10" s="89">
        <v>0</v>
      </c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642858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44910</v>
      </c>
      <c r="E11" s="89">
        <v>0</v>
      </c>
      <c r="F11" s="90"/>
      <c r="G11" s="88"/>
      <c r="H11" s="89"/>
      <c r="I11" s="90"/>
      <c r="J11" s="97">
        <v>2950</v>
      </c>
      <c r="K11" s="89">
        <v>0</v>
      </c>
      <c r="L11" s="101"/>
      <c r="M11" s="91">
        <v>400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>
        <v>56</v>
      </c>
      <c r="AI11" s="89">
        <v>0</v>
      </c>
      <c r="AJ11" s="90"/>
      <c r="AK11" s="91">
        <v>0</v>
      </c>
      <c r="AL11" s="89">
        <v>0</v>
      </c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48316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528300</v>
      </c>
      <c r="E12" s="89">
        <v>0</v>
      </c>
      <c r="F12" s="90"/>
      <c r="G12" s="88"/>
      <c r="H12" s="89"/>
      <c r="I12" s="90"/>
      <c r="J12" s="97">
        <v>16125</v>
      </c>
      <c r="K12" s="89">
        <v>0</v>
      </c>
      <c r="L12" s="101"/>
      <c r="M12" s="91">
        <v>363200</v>
      </c>
      <c r="N12" s="89">
        <v>0</v>
      </c>
      <c r="O12" s="90"/>
      <c r="P12" s="91">
        <v>38800</v>
      </c>
      <c r="Q12" s="89">
        <v>0</v>
      </c>
      <c r="R12" s="90"/>
      <c r="S12" s="91">
        <v>13200</v>
      </c>
      <c r="T12" s="89">
        <v>0</v>
      </c>
      <c r="U12" s="90"/>
      <c r="V12" s="91">
        <v>27800</v>
      </c>
      <c r="W12" s="89">
        <v>0</v>
      </c>
      <c r="X12" s="90"/>
      <c r="Y12" s="91">
        <v>24500</v>
      </c>
      <c r="Z12" s="89">
        <v>0</v>
      </c>
      <c r="AA12" s="90"/>
      <c r="AB12" s="91">
        <v>491232</v>
      </c>
      <c r="AC12" s="89">
        <v>0</v>
      </c>
      <c r="AD12" s="90"/>
      <c r="AE12" s="91">
        <v>242200</v>
      </c>
      <c r="AF12" s="89">
        <v>0</v>
      </c>
      <c r="AG12" s="90"/>
      <c r="AH12" s="91"/>
      <c r="AI12" s="89"/>
      <c r="AJ12" s="90"/>
      <c r="AK12" s="91">
        <v>139100</v>
      </c>
      <c r="AL12" s="89">
        <v>0</v>
      </c>
      <c r="AM12" s="90"/>
      <c r="AN12" s="91">
        <v>9150</v>
      </c>
      <c r="AO12" s="89">
        <v>0</v>
      </c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1893607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56225</v>
      </c>
      <c r="E13" s="89">
        <v>0</v>
      </c>
      <c r="F13" s="90"/>
      <c r="G13" s="88"/>
      <c r="H13" s="89"/>
      <c r="I13" s="90"/>
      <c r="J13" s="97"/>
      <c r="K13" s="89"/>
      <c r="L13" s="101"/>
      <c r="M13" s="91">
        <v>47160</v>
      </c>
      <c r="N13" s="89">
        <v>0</v>
      </c>
      <c r="O13" s="90"/>
      <c r="P13" s="91">
        <v>6000</v>
      </c>
      <c r="Q13" s="89">
        <v>0</v>
      </c>
      <c r="R13" s="90"/>
      <c r="S13" s="91">
        <v>19800</v>
      </c>
      <c r="T13" s="89">
        <v>0</v>
      </c>
      <c r="U13" s="90"/>
      <c r="V13" s="91">
        <v>22000</v>
      </c>
      <c r="W13" s="89">
        <v>0</v>
      </c>
      <c r="X13" s="90"/>
      <c r="Y13" s="91">
        <v>0</v>
      </c>
      <c r="Z13" s="89">
        <v>0</v>
      </c>
      <c r="AA13" s="90"/>
      <c r="AB13" s="91">
        <v>9000</v>
      </c>
      <c r="AC13" s="89">
        <v>0</v>
      </c>
      <c r="AD13" s="90"/>
      <c r="AE13" s="91"/>
      <c r="AF13" s="89"/>
      <c r="AG13" s="90"/>
      <c r="AH13" s="91">
        <v>3900</v>
      </c>
      <c r="AI13" s="89">
        <v>0</v>
      </c>
      <c r="AJ13" s="90"/>
      <c r="AK13" s="91">
        <v>92600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256685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5</v>
      </c>
      <c r="E16" s="89">
        <v>0</v>
      </c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>
        <v>2105</v>
      </c>
      <c r="AF16" s="89">
        <v>0</v>
      </c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500</v>
      </c>
      <c r="BP16" s="89">
        <v>0</v>
      </c>
      <c r="BQ16" s="90"/>
      <c r="BR16" s="97"/>
      <c r="BS16" s="89"/>
      <c r="BT16" s="101"/>
      <c r="BU16" s="76"/>
      <c r="BV16" s="85">
        <f t="shared" si="0"/>
        <v>2610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8300</v>
      </c>
      <c r="E18" s="89">
        <v>0</v>
      </c>
      <c r="F18" s="90"/>
      <c r="G18" s="88"/>
      <c r="H18" s="89"/>
      <c r="I18" s="90"/>
      <c r="J18" s="97">
        <v>2000</v>
      </c>
      <c r="K18" s="89">
        <v>0</v>
      </c>
      <c r="L18" s="101"/>
      <c r="M18" s="97"/>
      <c r="N18" s="89"/>
      <c r="O18" s="101"/>
      <c r="P18" s="97"/>
      <c r="Q18" s="89"/>
      <c r="R18" s="101"/>
      <c r="S18" s="97">
        <v>0</v>
      </c>
      <c r="T18" s="89">
        <v>0</v>
      </c>
      <c r="U18" s="101"/>
      <c r="V18" s="97">
        <v>0</v>
      </c>
      <c r="W18" s="89">
        <v>0</v>
      </c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>
        <v>0</v>
      </c>
      <c r="AL18" s="89">
        <v>0</v>
      </c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10300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168550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2500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>
        <v>3000</v>
      </c>
      <c r="AC19" s="89">
        <v>0</v>
      </c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181107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355157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1409848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60375</v>
      </c>
      <c r="K20" s="78">
        <f t="shared" si="1"/>
        <v>0</v>
      </c>
      <c r="L20" s="77">
        <f t="shared" si="1"/>
        <v>0</v>
      </c>
      <c r="M20" s="98">
        <f t="shared" si="1"/>
        <v>413260</v>
      </c>
      <c r="N20" s="78">
        <f t="shared" si="1"/>
        <v>0</v>
      </c>
      <c r="O20" s="77">
        <f t="shared" si="1"/>
        <v>0</v>
      </c>
      <c r="P20" s="98">
        <f t="shared" si="1"/>
        <v>44800</v>
      </c>
      <c r="Q20" s="78">
        <f t="shared" si="1"/>
        <v>0</v>
      </c>
      <c r="R20" s="77">
        <f t="shared" si="1"/>
        <v>0</v>
      </c>
      <c r="S20" s="98">
        <f t="shared" si="1"/>
        <v>33000</v>
      </c>
      <c r="T20" s="78">
        <f t="shared" si="1"/>
        <v>0</v>
      </c>
      <c r="U20" s="77">
        <f t="shared" si="1"/>
        <v>0</v>
      </c>
      <c r="V20" s="98">
        <f t="shared" si="1"/>
        <v>49800</v>
      </c>
      <c r="W20" s="78">
        <f t="shared" si="1"/>
        <v>0</v>
      </c>
      <c r="X20" s="77">
        <f t="shared" si="1"/>
        <v>0</v>
      </c>
      <c r="Y20" s="98">
        <f t="shared" si="1"/>
        <v>24500</v>
      </c>
      <c r="Z20" s="78">
        <f t="shared" si="1"/>
        <v>0</v>
      </c>
      <c r="AA20" s="77">
        <f t="shared" si="1"/>
        <v>0</v>
      </c>
      <c r="AB20" s="98">
        <f t="shared" si="1"/>
        <v>503232</v>
      </c>
      <c r="AC20" s="78">
        <f t="shared" si="1"/>
        <v>0</v>
      </c>
      <c r="AD20" s="77">
        <f t="shared" si="1"/>
        <v>0</v>
      </c>
      <c r="AE20" s="98">
        <f t="shared" si="1"/>
        <v>244305</v>
      </c>
      <c r="AF20" s="78">
        <f t="shared" si="1"/>
        <v>0</v>
      </c>
      <c r="AG20" s="77">
        <f t="shared" si="1"/>
        <v>0</v>
      </c>
      <c r="AH20" s="98">
        <f t="shared" si="1"/>
        <v>3956</v>
      </c>
      <c r="AI20" s="78">
        <f t="shared" si="1"/>
        <v>0</v>
      </c>
      <c r="AJ20" s="77">
        <f t="shared" si="1"/>
        <v>0</v>
      </c>
      <c r="AK20" s="98">
        <f t="shared" si="1"/>
        <v>231700</v>
      </c>
      <c r="AL20" s="78">
        <f t="shared" si="1"/>
        <v>0</v>
      </c>
      <c r="AM20" s="77">
        <f t="shared" si="1"/>
        <v>0</v>
      </c>
      <c r="AN20" s="98">
        <f t="shared" si="1"/>
        <v>9150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181107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500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3209533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52000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2000</v>
      </c>
      <c r="N24" s="89">
        <v>0</v>
      </c>
      <c r="O24" s="101"/>
      <c r="P24" s="97">
        <v>4000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30500</v>
      </c>
      <c r="AC24" s="89">
        <v>0</v>
      </c>
      <c r="AD24" s="101"/>
      <c r="AE24" s="97">
        <v>90000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>
        <v>0</v>
      </c>
      <c r="AO24" s="89">
        <v>0</v>
      </c>
      <c r="AP24" s="101"/>
      <c r="AQ24" s="97">
        <v>0</v>
      </c>
      <c r="AR24" s="89">
        <v>0</v>
      </c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178500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>
        <v>0</v>
      </c>
      <c r="N25" s="89">
        <v>0</v>
      </c>
      <c r="O25" s="101"/>
      <c r="P25" s="97">
        <v>0</v>
      </c>
      <c r="Q25" s="89">
        <v>0</v>
      </c>
      <c r="R25" s="101"/>
      <c r="S25" s="97">
        <v>0</v>
      </c>
      <c r="T25" s="89">
        <v>0</v>
      </c>
      <c r="U25" s="101"/>
      <c r="V25" s="97"/>
      <c r="W25" s="89"/>
      <c r="X25" s="101"/>
      <c r="Y25" s="97">
        <v>2000</v>
      </c>
      <c r="Z25" s="89">
        <v>0</v>
      </c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/>
      <c r="AI25" s="89"/>
      <c r="AJ25" s="101"/>
      <c r="AK25" s="97">
        <v>0</v>
      </c>
      <c r="AL25" s="89">
        <v>0</v>
      </c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2000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>
        <v>0</v>
      </c>
      <c r="Z27" s="89">
        <v>0</v>
      </c>
      <c r="AA27" s="101"/>
      <c r="AB27" s="97"/>
      <c r="AC27" s="89"/>
      <c r="AD27" s="101"/>
      <c r="AE27" s="97">
        <v>0</v>
      </c>
      <c r="AF27" s="89">
        <v>0</v>
      </c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52000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2000</v>
      </c>
      <c r="N28" s="78">
        <f t="shared" si="3"/>
        <v>0</v>
      </c>
      <c r="O28" s="77">
        <f t="shared" si="3"/>
        <v>0</v>
      </c>
      <c r="P28" s="98">
        <f t="shared" si="3"/>
        <v>4000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2000</v>
      </c>
      <c r="Z28" s="78">
        <f t="shared" si="3"/>
        <v>0</v>
      </c>
      <c r="AA28" s="77">
        <f t="shared" si="3"/>
        <v>0</v>
      </c>
      <c r="AB28" s="98">
        <f t="shared" si="3"/>
        <v>30500</v>
      </c>
      <c r="AC28" s="78">
        <f t="shared" si="3"/>
        <v>0</v>
      </c>
      <c r="AD28" s="77">
        <f t="shared" si="3"/>
        <v>0</v>
      </c>
      <c r="AE28" s="98">
        <f t="shared" si="3"/>
        <v>90000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180500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>
        <v>0</v>
      </c>
      <c r="BM38" s="89">
        <v>0</v>
      </c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27725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27725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27725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27725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500000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500000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500000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500000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650000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650000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127000</v>
      </c>
      <c r="BS50" s="89">
        <v>0</v>
      </c>
      <c r="BT50" s="101"/>
      <c r="BU50" s="76"/>
      <c r="BV50" s="85">
        <f t="shared" si="9"/>
        <v>127000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777000</v>
      </c>
      <c r="BS51" s="78">
        <f>BS49+BS50</f>
        <v>0</v>
      </c>
      <c r="BT51" s="77">
        <f>BT49+BT50</f>
        <v>0</v>
      </c>
      <c r="BU51" s="85"/>
      <c r="BV51" s="85">
        <f>BV49+BV50</f>
        <v>777000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1461848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60375</v>
      </c>
      <c r="K53" s="86">
        <f t="shared" si="11"/>
        <v>0</v>
      </c>
      <c r="L53" s="86">
        <f t="shared" si="11"/>
        <v>0</v>
      </c>
      <c r="M53" s="86">
        <f t="shared" si="11"/>
        <v>415260</v>
      </c>
      <c r="N53" s="86">
        <f t="shared" si="11"/>
        <v>0</v>
      </c>
      <c r="O53" s="86">
        <f t="shared" si="11"/>
        <v>0</v>
      </c>
      <c r="P53" s="86">
        <f t="shared" si="11"/>
        <v>48800</v>
      </c>
      <c r="Q53" s="86">
        <f t="shared" si="11"/>
        <v>0</v>
      </c>
      <c r="R53" s="86">
        <f t="shared" si="11"/>
        <v>0</v>
      </c>
      <c r="S53" s="86">
        <f t="shared" si="11"/>
        <v>33000</v>
      </c>
      <c r="T53" s="86">
        <f t="shared" si="11"/>
        <v>0</v>
      </c>
      <c r="U53" s="86">
        <f t="shared" si="11"/>
        <v>0</v>
      </c>
      <c r="V53" s="86">
        <f t="shared" si="11"/>
        <v>49800</v>
      </c>
      <c r="W53" s="86">
        <f t="shared" si="11"/>
        <v>0</v>
      </c>
      <c r="X53" s="86">
        <f t="shared" si="11"/>
        <v>0</v>
      </c>
      <c r="Y53" s="86">
        <f t="shared" si="11"/>
        <v>26500</v>
      </c>
      <c r="Z53" s="86">
        <f t="shared" si="11"/>
        <v>0</v>
      </c>
      <c r="AA53" s="86">
        <f t="shared" si="11"/>
        <v>0</v>
      </c>
      <c r="AB53" s="86">
        <f t="shared" si="11"/>
        <v>533732</v>
      </c>
      <c r="AC53" s="86">
        <f t="shared" si="11"/>
        <v>0</v>
      </c>
      <c r="AD53" s="86">
        <f t="shared" si="11"/>
        <v>0</v>
      </c>
      <c r="AE53" s="86">
        <f t="shared" si="11"/>
        <v>334305</v>
      </c>
      <c r="AF53" s="86">
        <f t="shared" si="11"/>
        <v>0</v>
      </c>
      <c r="AG53" s="86">
        <f t="shared" si="11"/>
        <v>0</v>
      </c>
      <c r="AH53" s="86">
        <f t="shared" si="11"/>
        <v>3956</v>
      </c>
      <c r="AI53" s="86">
        <f t="shared" si="11"/>
        <v>0</v>
      </c>
      <c r="AJ53" s="86">
        <f t="shared" si="11"/>
        <v>0</v>
      </c>
      <c r="AK53" s="86">
        <f t="shared" si="11"/>
        <v>231700</v>
      </c>
      <c r="AL53" s="86">
        <f t="shared" si="11"/>
        <v>0</v>
      </c>
      <c r="AM53" s="86">
        <f t="shared" si="11"/>
        <v>0</v>
      </c>
      <c r="AN53" s="86">
        <f t="shared" si="11"/>
        <v>9150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181107</v>
      </c>
      <c r="BJ53" s="86">
        <f t="shared" si="11"/>
        <v>0</v>
      </c>
      <c r="BK53" s="86">
        <f t="shared" si="11"/>
        <v>0</v>
      </c>
      <c r="BL53" s="86">
        <f t="shared" si="11"/>
        <v>27725</v>
      </c>
      <c r="BM53" s="86">
        <f t="shared" si="11"/>
        <v>0</v>
      </c>
      <c r="BN53" s="86">
        <f t="shared" si="11"/>
        <v>0</v>
      </c>
      <c r="BO53" s="86">
        <f t="shared" si="11"/>
        <v>500500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777000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4694758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6AC53-BD3B-484D-B461-F7903AC479AA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603558</v>
      </c>
      <c r="E10" s="89">
        <v>0</v>
      </c>
      <c r="F10" s="90"/>
      <c r="G10" s="88"/>
      <c r="H10" s="89"/>
      <c r="I10" s="90"/>
      <c r="J10" s="97">
        <v>39300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>
        <v>0</v>
      </c>
      <c r="AL10" s="89">
        <v>0</v>
      </c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642858</v>
      </c>
      <c r="BW10" s="77">
        <f t="shared" si="0"/>
        <v>0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44910</v>
      </c>
      <c r="E11" s="89">
        <v>0</v>
      </c>
      <c r="F11" s="90"/>
      <c r="G11" s="88"/>
      <c r="H11" s="89"/>
      <c r="I11" s="90"/>
      <c r="J11" s="97">
        <v>2950</v>
      </c>
      <c r="K11" s="89">
        <v>0</v>
      </c>
      <c r="L11" s="101"/>
      <c r="M11" s="91">
        <v>400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>
        <v>56</v>
      </c>
      <c r="AI11" s="89">
        <v>0</v>
      </c>
      <c r="AJ11" s="90"/>
      <c r="AK11" s="91">
        <v>0</v>
      </c>
      <c r="AL11" s="89">
        <v>0</v>
      </c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48316</v>
      </c>
      <c r="BW11" s="77">
        <f t="shared" si="0"/>
        <v>0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526100</v>
      </c>
      <c r="E12" s="89">
        <v>0</v>
      </c>
      <c r="F12" s="90"/>
      <c r="G12" s="88"/>
      <c r="H12" s="89"/>
      <c r="I12" s="90"/>
      <c r="J12" s="97">
        <v>14325</v>
      </c>
      <c r="K12" s="89">
        <v>0</v>
      </c>
      <c r="L12" s="101"/>
      <c r="M12" s="91">
        <v>363200</v>
      </c>
      <c r="N12" s="89">
        <v>0</v>
      </c>
      <c r="O12" s="90"/>
      <c r="P12" s="91">
        <v>38800</v>
      </c>
      <c r="Q12" s="89">
        <v>0</v>
      </c>
      <c r="R12" s="90"/>
      <c r="S12" s="91">
        <v>13200</v>
      </c>
      <c r="T12" s="89">
        <v>0</v>
      </c>
      <c r="U12" s="90"/>
      <c r="V12" s="91">
        <v>27800</v>
      </c>
      <c r="W12" s="89">
        <v>0</v>
      </c>
      <c r="X12" s="90"/>
      <c r="Y12" s="91">
        <v>13500</v>
      </c>
      <c r="Z12" s="89">
        <v>0</v>
      </c>
      <c r="AA12" s="90"/>
      <c r="AB12" s="91">
        <v>486550</v>
      </c>
      <c r="AC12" s="89">
        <v>0</v>
      </c>
      <c r="AD12" s="90"/>
      <c r="AE12" s="91">
        <v>242200</v>
      </c>
      <c r="AF12" s="89">
        <v>0</v>
      </c>
      <c r="AG12" s="90"/>
      <c r="AH12" s="91"/>
      <c r="AI12" s="89"/>
      <c r="AJ12" s="90"/>
      <c r="AK12" s="91">
        <v>139100</v>
      </c>
      <c r="AL12" s="89">
        <v>0</v>
      </c>
      <c r="AM12" s="90"/>
      <c r="AN12" s="91">
        <v>9150</v>
      </c>
      <c r="AO12" s="89">
        <v>0</v>
      </c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1873925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54230</v>
      </c>
      <c r="E13" s="89">
        <v>0</v>
      </c>
      <c r="F13" s="90"/>
      <c r="G13" s="88"/>
      <c r="H13" s="89"/>
      <c r="I13" s="90"/>
      <c r="J13" s="97"/>
      <c r="K13" s="89"/>
      <c r="L13" s="101"/>
      <c r="M13" s="91">
        <v>47160</v>
      </c>
      <c r="N13" s="89">
        <v>0</v>
      </c>
      <c r="O13" s="90"/>
      <c r="P13" s="91">
        <v>6000</v>
      </c>
      <c r="Q13" s="89">
        <v>0</v>
      </c>
      <c r="R13" s="90"/>
      <c r="S13" s="91">
        <v>19800</v>
      </c>
      <c r="T13" s="89">
        <v>0</v>
      </c>
      <c r="U13" s="90"/>
      <c r="V13" s="91">
        <v>21000</v>
      </c>
      <c r="W13" s="89">
        <v>0</v>
      </c>
      <c r="X13" s="90"/>
      <c r="Y13" s="91">
        <v>0</v>
      </c>
      <c r="Z13" s="89">
        <v>0</v>
      </c>
      <c r="AA13" s="90"/>
      <c r="AB13" s="91">
        <v>9000</v>
      </c>
      <c r="AC13" s="89">
        <v>0</v>
      </c>
      <c r="AD13" s="90"/>
      <c r="AE13" s="91"/>
      <c r="AF13" s="89"/>
      <c r="AG13" s="90"/>
      <c r="AH13" s="91">
        <v>3900</v>
      </c>
      <c r="AI13" s="89">
        <v>0</v>
      </c>
      <c r="AJ13" s="90"/>
      <c r="AK13" s="91">
        <v>92100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253190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5</v>
      </c>
      <c r="E16" s="89">
        <v>0</v>
      </c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>
        <v>920</v>
      </c>
      <c r="AF16" s="89">
        <v>0</v>
      </c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500</v>
      </c>
      <c r="BP16" s="89">
        <v>0</v>
      </c>
      <c r="BQ16" s="90"/>
      <c r="BR16" s="97"/>
      <c r="BS16" s="89"/>
      <c r="BT16" s="101"/>
      <c r="BU16" s="76"/>
      <c r="BV16" s="85">
        <f t="shared" si="0"/>
        <v>1425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8300</v>
      </c>
      <c r="E18" s="89">
        <v>0</v>
      </c>
      <c r="F18" s="90"/>
      <c r="G18" s="88"/>
      <c r="H18" s="89"/>
      <c r="I18" s="90"/>
      <c r="J18" s="97">
        <v>2000</v>
      </c>
      <c r="K18" s="89">
        <v>0</v>
      </c>
      <c r="L18" s="101"/>
      <c r="M18" s="97"/>
      <c r="N18" s="89"/>
      <c r="O18" s="101"/>
      <c r="P18" s="97"/>
      <c r="Q18" s="89"/>
      <c r="R18" s="101"/>
      <c r="S18" s="97">
        <v>0</v>
      </c>
      <c r="T18" s="89">
        <v>0</v>
      </c>
      <c r="U18" s="101"/>
      <c r="V18" s="97">
        <v>0</v>
      </c>
      <c r="W18" s="89">
        <v>0</v>
      </c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>
        <v>0</v>
      </c>
      <c r="AL18" s="89">
        <v>0</v>
      </c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10300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158430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2500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>
        <v>3000</v>
      </c>
      <c r="AC19" s="89">
        <v>0</v>
      </c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177185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341115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1395533</v>
      </c>
      <c r="E20" s="78">
        <f t="shared" si="1"/>
        <v>0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58575</v>
      </c>
      <c r="K20" s="78">
        <f t="shared" si="1"/>
        <v>0</v>
      </c>
      <c r="L20" s="77">
        <f t="shared" si="1"/>
        <v>0</v>
      </c>
      <c r="M20" s="98">
        <f t="shared" si="1"/>
        <v>413260</v>
      </c>
      <c r="N20" s="78">
        <f t="shared" si="1"/>
        <v>0</v>
      </c>
      <c r="O20" s="77">
        <f t="shared" si="1"/>
        <v>0</v>
      </c>
      <c r="P20" s="98">
        <f t="shared" si="1"/>
        <v>44800</v>
      </c>
      <c r="Q20" s="78">
        <f t="shared" si="1"/>
        <v>0</v>
      </c>
      <c r="R20" s="77">
        <f t="shared" si="1"/>
        <v>0</v>
      </c>
      <c r="S20" s="98">
        <f t="shared" si="1"/>
        <v>33000</v>
      </c>
      <c r="T20" s="78">
        <f t="shared" si="1"/>
        <v>0</v>
      </c>
      <c r="U20" s="77">
        <f t="shared" si="1"/>
        <v>0</v>
      </c>
      <c r="V20" s="98">
        <f t="shared" si="1"/>
        <v>48800</v>
      </c>
      <c r="W20" s="78">
        <f t="shared" si="1"/>
        <v>0</v>
      </c>
      <c r="X20" s="77">
        <f t="shared" si="1"/>
        <v>0</v>
      </c>
      <c r="Y20" s="98">
        <f t="shared" si="1"/>
        <v>13500</v>
      </c>
      <c r="Z20" s="78">
        <f t="shared" si="1"/>
        <v>0</v>
      </c>
      <c r="AA20" s="77">
        <f t="shared" si="1"/>
        <v>0</v>
      </c>
      <c r="AB20" s="98">
        <f t="shared" si="1"/>
        <v>498550</v>
      </c>
      <c r="AC20" s="78">
        <f t="shared" si="1"/>
        <v>0</v>
      </c>
      <c r="AD20" s="77">
        <f t="shared" si="1"/>
        <v>0</v>
      </c>
      <c r="AE20" s="98">
        <f t="shared" si="1"/>
        <v>243120</v>
      </c>
      <c r="AF20" s="78">
        <f t="shared" si="1"/>
        <v>0</v>
      </c>
      <c r="AG20" s="77">
        <f t="shared" si="1"/>
        <v>0</v>
      </c>
      <c r="AH20" s="98">
        <f t="shared" si="1"/>
        <v>3956</v>
      </c>
      <c r="AI20" s="78">
        <f t="shared" si="1"/>
        <v>0</v>
      </c>
      <c r="AJ20" s="77">
        <f t="shared" si="1"/>
        <v>0</v>
      </c>
      <c r="AK20" s="98">
        <f t="shared" si="1"/>
        <v>231200</v>
      </c>
      <c r="AL20" s="78">
        <f t="shared" si="1"/>
        <v>0</v>
      </c>
      <c r="AM20" s="77">
        <f t="shared" si="1"/>
        <v>0</v>
      </c>
      <c r="AN20" s="98">
        <f t="shared" si="1"/>
        <v>9150</v>
      </c>
      <c r="AO20" s="78">
        <f t="shared" si="1"/>
        <v>0</v>
      </c>
      <c r="AP20" s="77">
        <f t="shared" si="1"/>
        <v>0</v>
      </c>
      <c r="AQ20" s="98">
        <f t="shared" si="1"/>
        <v>0</v>
      </c>
      <c r="AR20" s="78">
        <f t="shared" si="1"/>
        <v>0</v>
      </c>
      <c r="AS20" s="77">
        <f t="shared" si="1"/>
        <v>0</v>
      </c>
      <c r="AT20" s="98">
        <f t="shared" si="1"/>
        <v>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177185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500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3171129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64000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2000</v>
      </c>
      <c r="N24" s="89">
        <v>0</v>
      </c>
      <c r="O24" s="101"/>
      <c r="P24" s="97">
        <v>4000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40500</v>
      </c>
      <c r="AC24" s="89">
        <v>0</v>
      </c>
      <c r="AD24" s="101"/>
      <c r="AE24" s="97">
        <v>198000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>
        <v>0</v>
      </c>
      <c r="AO24" s="89">
        <v>0</v>
      </c>
      <c r="AP24" s="101"/>
      <c r="AQ24" s="97">
        <v>0</v>
      </c>
      <c r="AR24" s="89">
        <v>0</v>
      </c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308500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>
        <v>0</v>
      </c>
      <c r="N25" s="89">
        <v>0</v>
      </c>
      <c r="O25" s="101"/>
      <c r="P25" s="97">
        <v>0</v>
      </c>
      <c r="Q25" s="89">
        <v>0</v>
      </c>
      <c r="R25" s="101"/>
      <c r="S25" s="97">
        <v>0</v>
      </c>
      <c r="T25" s="89">
        <v>0</v>
      </c>
      <c r="U25" s="101"/>
      <c r="V25" s="97"/>
      <c r="W25" s="89"/>
      <c r="X25" s="101"/>
      <c r="Y25" s="97">
        <v>2000</v>
      </c>
      <c r="Z25" s="89">
        <v>0</v>
      </c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/>
      <c r="AI25" s="89"/>
      <c r="AJ25" s="101"/>
      <c r="AK25" s="97">
        <v>0</v>
      </c>
      <c r="AL25" s="89">
        <v>0</v>
      </c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2000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>
        <v>0</v>
      </c>
      <c r="Z27" s="89">
        <v>0</v>
      </c>
      <c r="AA27" s="101"/>
      <c r="AB27" s="97"/>
      <c r="AC27" s="89"/>
      <c r="AD27" s="101"/>
      <c r="AE27" s="97">
        <v>0</v>
      </c>
      <c r="AF27" s="89">
        <v>0</v>
      </c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64000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2000</v>
      </c>
      <c r="N28" s="78">
        <f t="shared" si="3"/>
        <v>0</v>
      </c>
      <c r="O28" s="77">
        <f t="shared" si="3"/>
        <v>0</v>
      </c>
      <c r="P28" s="98">
        <f t="shared" si="3"/>
        <v>4000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2000</v>
      </c>
      <c r="Z28" s="78">
        <f t="shared" si="3"/>
        <v>0</v>
      </c>
      <c r="AA28" s="77">
        <f t="shared" si="3"/>
        <v>0</v>
      </c>
      <c r="AB28" s="98">
        <f t="shared" si="3"/>
        <v>40500</v>
      </c>
      <c r="AC28" s="78">
        <f t="shared" si="3"/>
        <v>0</v>
      </c>
      <c r="AD28" s="77">
        <f t="shared" si="3"/>
        <v>0</v>
      </c>
      <c r="AE28" s="98">
        <f t="shared" si="3"/>
        <v>198000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310500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>
        <v>0</v>
      </c>
      <c r="BM38" s="89">
        <v>0</v>
      </c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28910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28910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28910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28910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500000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500000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500000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500000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650000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650000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127000</v>
      </c>
      <c r="BS50" s="89">
        <v>0</v>
      </c>
      <c r="BT50" s="101"/>
      <c r="BU50" s="76"/>
      <c r="BV50" s="85">
        <f t="shared" si="9"/>
        <v>127000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777000</v>
      </c>
      <c r="BS51" s="78">
        <f>BS49+BS50</f>
        <v>0</v>
      </c>
      <c r="BT51" s="77">
        <f>BT49+BT50</f>
        <v>0</v>
      </c>
      <c r="BU51" s="85"/>
      <c r="BV51" s="85">
        <f>BV49+BV50</f>
        <v>777000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1459533</v>
      </c>
      <c r="E53" s="86">
        <f t="shared" si="11"/>
        <v>0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58575</v>
      </c>
      <c r="K53" s="86">
        <f t="shared" si="11"/>
        <v>0</v>
      </c>
      <c r="L53" s="86">
        <f t="shared" si="11"/>
        <v>0</v>
      </c>
      <c r="M53" s="86">
        <f t="shared" si="11"/>
        <v>415260</v>
      </c>
      <c r="N53" s="86">
        <f t="shared" si="11"/>
        <v>0</v>
      </c>
      <c r="O53" s="86">
        <f t="shared" si="11"/>
        <v>0</v>
      </c>
      <c r="P53" s="86">
        <f t="shared" si="11"/>
        <v>48800</v>
      </c>
      <c r="Q53" s="86">
        <f t="shared" si="11"/>
        <v>0</v>
      </c>
      <c r="R53" s="86">
        <f t="shared" si="11"/>
        <v>0</v>
      </c>
      <c r="S53" s="86">
        <f t="shared" si="11"/>
        <v>33000</v>
      </c>
      <c r="T53" s="86">
        <f t="shared" si="11"/>
        <v>0</v>
      </c>
      <c r="U53" s="86">
        <f t="shared" si="11"/>
        <v>0</v>
      </c>
      <c r="V53" s="86">
        <f t="shared" si="11"/>
        <v>48800</v>
      </c>
      <c r="W53" s="86">
        <f t="shared" si="11"/>
        <v>0</v>
      </c>
      <c r="X53" s="86">
        <f t="shared" si="11"/>
        <v>0</v>
      </c>
      <c r="Y53" s="86">
        <f t="shared" si="11"/>
        <v>15500</v>
      </c>
      <c r="Z53" s="86">
        <f t="shared" si="11"/>
        <v>0</v>
      </c>
      <c r="AA53" s="86">
        <f t="shared" si="11"/>
        <v>0</v>
      </c>
      <c r="AB53" s="86">
        <f t="shared" si="11"/>
        <v>539050</v>
      </c>
      <c r="AC53" s="86">
        <f t="shared" si="11"/>
        <v>0</v>
      </c>
      <c r="AD53" s="86">
        <f t="shared" si="11"/>
        <v>0</v>
      </c>
      <c r="AE53" s="86">
        <f t="shared" si="11"/>
        <v>441120</v>
      </c>
      <c r="AF53" s="86">
        <f t="shared" si="11"/>
        <v>0</v>
      </c>
      <c r="AG53" s="86">
        <f t="shared" si="11"/>
        <v>0</v>
      </c>
      <c r="AH53" s="86">
        <f t="shared" si="11"/>
        <v>3956</v>
      </c>
      <c r="AI53" s="86">
        <f t="shared" si="11"/>
        <v>0</v>
      </c>
      <c r="AJ53" s="86">
        <f t="shared" si="11"/>
        <v>0</v>
      </c>
      <c r="AK53" s="86">
        <f t="shared" si="11"/>
        <v>231200</v>
      </c>
      <c r="AL53" s="86">
        <f t="shared" si="11"/>
        <v>0</v>
      </c>
      <c r="AM53" s="86">
        <f t="shared" si="11"/>
        <v>0</v>
      </c>
      <c r="AN53" s="86">
        <f t="shared" si="11"/>
        <v>9150</v>
      </c>
      <c r="AO53" s="86">
        <f t="shared" si="11"/>
        <v>0</v>
      </c>
      <c r="AP53" s="86">
        <f t="shared" si="11"/>
        <v>0</v>
      </c>
      <c r="AQ53" s="86">
        <f t="shared" si="11"/>
        <v>0</v>
      </c>
      <c r="AR53" s="86">
        <f t="shared" si="11"/>
        <v>0</v>
      </c>
      <c r="AS53" s="86">
        <f t="shared" si="11"/>
        <v>0</v>
      </c>
      <c r="AT53" s="86">
        <f t="shared" si="11"/>
        <v>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177185</v>
      </c>
      <c r="BJ53" s="86">
        <f t="shared" si="11"/>
        <v>0</v>
      </c>
      <c r="BK53" s="86">
        <f t="shared" si="11"/>
        <v>0</v>
      </c>
      <c r="BL53" s="86">
        <f t="shared" si="11"/>
        <v>28910</v>
      </c>
      <c r="BM53" s="86">
        <f t="shared" si="11"/>
        <v>0</v>
      </c>
      <c r="BN53" s="86">
        <f t="shared" si="11"/>
        <v>0</v>
      </c>
      <c r="BO53" s="86">
        <f t="shared" si="11"/>
        <v>500500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777000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4787539</v>
      </c>
      <c r="BW53" s="87">
        <f>BW20+BW28+BW35+BW42+BW46+BW51</f>
        <v>0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B4A7-243A-42C4-B6AE-FFDE6B8D2FBC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Entrate_Bilancio_2026</vt:lpstr>
      <vt:lpstr>Entrate_Bilancio_2027</vt:lpstr>
      <vt:lpstr>Entrate_Bilancio_2028</vt:lpstr>
      <vt:lpstr>Entrate_Rendiconto_Anno0</vt:lpstr>
      <vt:lpstr>Spese_Bilancio_2026</vt:lpstr>
      <vt:lpstr>Spese_Bilancio_2027</vt:lpstr>
      <vt:lpstr>Spese_Bilancio_2028</vt:lpstr>
      <vt:lpstr>Spese_Rendiconto_Anno0</vt:lpstr>
      <vt:lpstr>Entrate_Bilancio_2026!Area_stampa</vt:lpstr>
      <vt:lpstr>Entrate_Bilancio_2027!Area_stampa</vt:lpstr>
      <vt:lpstr>Entrate_Bilancio_2028!Area_stampa</vt:lpstr>
      <vt:lpstr>Entrate_Rendiconto_Anno0!Area_stampa</vt:lpstr>
      <vt:lpstr>Spese_Bilancio_2026!Area_stampa</vt:lpstr>
      <vt:lpstr>Spese_Bilancio_2027!Area_stampa</vt:lpstr>
      <vt:lpstr>Spese_Bilancio_2028!Area_stampa</vt:lpstr>
      <vt:lpstr>Spese_Rendiconto_Anno0!Area_stampa</vt:lpstr>
      <vt:lpstr>Spese_Bilancio_2026!Titoli_stampa</vt:lpstr>
      <vt:lpstr>Spese_Bilancio_2027!Titoli_stampa</vt:lpstr>
      <vt:lpstr>Spese_Bilancio_2028!Titoli_stampa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2026-01-29T12:13:28Z</dcterms:modified>
</cp:coreProperties>
</file>