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Users\fabio.cominassi\Desktop\"/>
    </mc:Choice>
  </mc:AlternateContent>
  <xr:revisionPtr revIDLastSave="0" documentId="13_ncr:1_{582A19A7-BEA9-459A-BF2F-FBC772315AE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C8" i="1"/>
  <c r="C6" i="1"/>
  <c r="C5" i="1"/>
  <c r="D13" i="3"/>
  <c r="C7" i="1" s="1"/>
  <c r="E13" i="3"/>
  <c r="F13" i="3"/>
  <c r="G13" i="3"/>
  <c r="C12" i="1" s="1"/>
  <c r="H13" i="3"/>
  <c r="C10" i="1" s="1"/>
  <c r="I13" i="3"/>
  <c r="C13" i="1" s="1"/>
  <c r="J13" i="3"/>
  <c r="C16" i="1" s="1"/>
  <c r="D16" i="1" s="1"/>
  <c r="K13" i="3"/>
  <c r="B13" i="3"/>
  <c r="C13" i="3"/>
  <c r="L12" i="3"/>
  <c r="L11" i="3"/>
  <c r="L10" i="3"/>
  <c r="L9" i="3"/>
  <c r="L8" i="3"/>
  <c r="L7" i="3"/>
  <c r="L13" i="3" s="1"/>
  <c r="L6" i="3"/>
  <c r="L5" i="3"/>
  <c r="L4" i="3"/>
  <c r="L3" i="3"/>
  <c r="C13" i="2"/>
  <c r="C12" i="2"/>
  <c r="D15" i="1" l="1"/>
  <c r="D14" i="1"/>
  <c r="D10" i="1"/>
  <c r="D8" i="1"/>
  <c r="D7" i="1"/>
  <c r="D6" i="1"/>
  <c r="D5" i="1"/>
</calcChain>
</file>

<file path=xl/sharedStrings.xml><?xml version="1.0" encoding="utf-8"?>
<sst xmlns="http://schemas.openxmlformats.org/spreadsheetml/2006/main" count="60" uniqueCount="41">
  <si>
    <t>Voci contrattuali</t>
  </si>
  <si>
    <t>Importi contrattuali</t>
  </si>
  <si>
    <t>Importi liquidati</t>
  </si>
  <si>
    <t>Differenza</t>
  </si>
  <si>
    <t xml:space="preserve">MODALITA’ DI RIPARTO: </t>
  </si>
  <si>
    <t>RISORSE DISPONIBILI euro 10.710,90 : PUNTEGGIO COMPLESSIVO 768,2</t>
  </si>
  <si>
    <t>=</t>
  </si>
  <si>
    <t>DIPENDENTE</t>
  </si>
  <si>
    <t xml:space="preserve">ORARIO DI LAVORO                   </t>
  </si>
  <si>
    <t>EVENTUALE RIPROPORZIONAMENTO PER ORARIO DI LAVORO</t>
  </si>
  <si>
    <t>PUNTEGGIO SCHEDA VALUTAZIONE</t>
  </si>
  <si>
    <t>PREMIO PERFORMANCE</t>
  </si>
  <si>
    <t>(riproporzionato in base all’orario di lavoro e ai mesi di effettivo servizio)</t>
  </si>
  <si>
    <t>RIEPILOGO</t>
  </si>
  <si>
    <t>Dipendente</t>
  </si>
  <si>
    <t xml:space="preserve">Spec. Resp. </t>
  </si>
  <si>
    <t>TOTALI</t>
  </si>
  <si>
    <t>TOTALE</t>
  </si>
  <si>
    <t>Progetti ex art. 67 c.3 CCNL - Progetto Neve</t>
  </si>
  <si>
    <t>Progetti ex art. 67 c.3 CCNL - Progetto Disponibilità</t>
  </si>
  <si>
    <t xml:space="preserve">Compensi per specifiche responsabilità – c. 1 </t>
  </si>
  <si>
    <t xml:space="preserve">Compensi per specifiche responsabilità – c. 2 </t>
  </si>
  <si>
    <t xml:space="preserve">Straordinari </t>
  </si>
  <si>
    <r>
      <t xml:space="preserve">13,94 </t>
    </r>
    <r>
      <rPr>
        <b/>
        <u/>
        <sz val="11"/>
        <color rgb="FFFF0000"/>
        <rFont val="Garamond"/>
        <family val="1"/>
      </rPr>
      <t>(valore Z)</t>
    </r>
  </si>
  <si>
    <r>
      <t xml:space="preserve">B) RISORSE PERFORMANCE INDIVIDUALE= € </t>
    </r>
    <r>
      <rPr>
        <b/>
        <u/>
        <sz val="8"/>
        <color rgb="FFFF0000"/>
        <rFont val="Garamond"/>
        <family val="1"/>
      </rPr>
      <t>Euro 4389,54</t>
    </r>
  </si>
  <si>
    <t>Progetti art. 67 - Neve</t>
  </si>
  <si>
    <t>Progetti art. 67 - Disponibilita'</t>
  </si>
  <si>
    <t>TRATTAMENTO ACCESSORIO INDIVIDUALE 2021</t>
  </si>
  <si>
    <t>Progetti ex art. 67 c.3 CCNL - Progetto Sicurezza</t>
  </si>
  <si>
    <t>Progetti ex art. 67 c.3 CCNL - Progetto Entrate</t>
  </si>
  <si>
    <t>Indennità di Servizio Esterno (art56-quinquies CCNL 2018)</t>
  </si>
  <si>
    <t>Incentivi IMU</t>
  </si>
  <si>
    <t>Indennità di Funzione PM</t>
  </si>
  <si>
    <t>Straordinari</t>
  </si>
  <si>
    <t>Progetti art. 67 - Sicurezza</t>
  </si>
  <si>
    <t>Progetti art. 67  - Entrate</t>
  </si>
  <si>
    <t>Indennità di funzione PM</t>
  </si>
  <si>
    <t xml:space="preserve">Performance </t>
  </si>
  <si>
    <t>Indennità di Servizio Esterno</t>
  </si>
  <si>
    <t xml:space="preserve">RISORSE DISPONIBILI DA RIPARTIRE </t>
  </si>
  <si>
    <t>-- Omissis 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</si>
</sst>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€&quot;\ * #,##0.00_-;\-&quot;€&quot;\ * #,##0.00_-;_-&quot;€&quot;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22"/>
      <color rgb="FF000000"/>
      <name val="Garamond"/>
      <family val="1"/>
    </font>
    <font>
      <b/>
      <sz val="7"/>
      <color theme="1"/>
      <name val="Garamond"/>
      <family val="1"/>
    </font>
    <font>
      <sz val="11"/>
      <color theme="1"/>
      <name val="Garamond"/>
      <family val="1"/>
    </font>
    <font>
      <b/>
      <u/>
      <sz val="8"/>
      <color rgb="FFFF0000"/>
      <name val="Garamond"/>
      <family val="1"/>
    </font>
    <font>
      <b/>
      <sz val="11"/>
      <color theme="1"/>
      <name val="Garamond"/>
      <family val="1"/>
    </font>
    <font>
      <b/>
      <sz val="12"/>
      <color theme="1"/>
      <name val="Garamond"/>
      <family val="1"/>
    </font>
    <font>
      <b/>
      <sz val="12"/>
      <color rgb="FFFF0000"/>
      <name val="Garamond"/>
      <family val="1"/>
    </font>
    <font>
      <b/>
      <sz val="11"/>
      <color rgb="FFFF0000"/>
      <name val="Garamond"/>
      <family val="1"/>
    </font>
    <font>
      <b/>
      <u/>
      <sz val="11"/>
      <color rgb="FFFF0000"/>
      <name val="Garamond"/>
      <family val="1"/>
    </font>
    <font>
      <sz val="11"/>
      <name val="Garamond"/>
      <family val="1"/>
    </font>
    <font>
      <b/>
      <sz val="11"/>
      <color rgb="FF000000"/>
      <name val="Garamond"/>
      <family val="1"/>
    </font>
    <font>
      <sz val="11"/>
      <color rgb="FF000000"/>
      <name val="Garamond"/>
      <family val="1"/>
    </font>
    <font>
      <i/>
      <sz val="11"/>
      <color theme="1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rgb="FFFBE4D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FFF2CC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43" fontId="8" fillId="0" borderId="9" xfId="1" applyFont="1" applyBorder="1" applyAlignment="1">
      <alignment horizontal="center" vertical="center" wrapText="1"/>
    </xf>
    <xf numFmtId="43" fontId="9" fillId="4" borderId="9" xfId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9" fontId="5" fillId="0" borderId="9" xfId="0" applyNumberFormat="1" applyFont="1" applyBorder="1" applyAlignment="1">
      <alignment horizontal="center" vertical="center" wrapText="1"/>
    </xf>
    <xf numFmtId="10" fontId="5" fillId="0" borderId="9" xfId="0" applyNumberFormat="1" applyFont="1" applyBorder="1" applyAlignment="1">
      <alignment horizontal="center" vertical="center" wrapText="1"/>
    </xf>
    <xf numFmtId="164" fontId="14" fillId="0" borderId="11" xfId="2" applyFont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wrapText="1"/>
    </xf>
    <xf numFmtId="0" fontId="13" fillId="3" borderId="10" xfId="0" applyFont="1" applyFill="1" applyBorder="1" applyAlignment="1">
      <alignment wrapText="1"/>
    </xf>
    <xf numFmtId="0" fontId="13" fillId="3" borderId="9" xfId="0" applyFont="1" applyFill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Alignment="1">
      <alignment wrapText="1"/>
    </xf>
    <xf numFmtId="164" fontId="12" fillId="0" borderId="9" xfId="2" applyFont="1" applyBorder="1" applyAlignment="1">
      <alignment horizontal="center" vertical="center" wrapText="1"/>
    </xf>
    <xf numFmtId="164" fontId="14" fillId="0" borderId="1" xfId="2" applyFont="1" applyBorder="1" applyAlignment="1">
      <alignment horizontal="center" vertical="center" wrapText="1"/>
    </xf>
    <xf numFmtId="164" fontId="13" fillId="6" borderId="14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43" fontId="8" fillId="0" borderId="11" xfId="1" applyFont="1" applyBorder="1" applyAlignment="1">
      <alignment horizontal="center" vertical="center" wrapText="1"/>
    </xf>
    <xf numFmtId="43" fontId="8" fillId="0" borderId="10" xfId="1" applyFont="1" applyBorder="1" applyAlignment="1">
      <alignment horizontal="center" vertical="center" wrapText="1"/>
    </xf>
    <xf numFmtId="43" fontId="9" fillId="4" borderId="11" xfId="1" applyFont="1" applyFill="1" applyBorder="1" applyAlignment="1">
      <alignment horizontal="center" vertical="center" wrapText="1"/>
    </xf>
    <xf numFmtId="43" fontId="9" fillId="4" borderId="10" xfId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164" fontId="13" fillId="6" borderId="12" xfId="0" applyNumberFormat="1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164" fontId="10" fillId="6" borderId="12" xfId="2" applyFont="1" applyFill="1" applyBorder="1" applyAlignment="1">
      <alignment horizontal="center" vertical="center" wrapText="1"/>
    </xf>
    <xf numFmtId="164" fontId="10" fillId="6" borderId="14" xfId="2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wrapText="1"/>
    </xf>
    <xf numFmtId="0" fontId="13" fillId="6" borderId="4" xfId="0" applyFont="1" applyFill="1" applyBorder="1" applyAlignment="1">
      <alignment wrapText="1"/>
    </xf>
    <xf numFmtId="164" fontId="10" fillId="6" borderId="2" xfId="2" applyFont="1" applyFill="1" applyBorder="1" applyAlignment="1">
      <alignment horizontal="center" vertical="center" wrapText="1"/>
    </xf>
    <xf numFmtId="164" fontId="10" fillId="6" borderId="4" xfId="2" applyFont="1" applyFill="1" applyBorder="1" applyAlignment="1">
      <alignment horizontal="center" vertical="center" wrapText="1"/>
    </xf>
    <xf numFmtId="0" fontId="15" fillId="0" borderId="10" xfId="0" quotePrefix="1" applyFont="1" applyBorder="1" applyAlignment="1">
      <alignment horizontal="center" vertical="center" wrapText="1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workbookViewId="0">
      <selection activeCell="C17" sqref="C17"/>
    </sheetView>
  </sheetViews>
  <sheetFormatPr defaultRowHeight="15" x14ac:dyDescent="0.25"/>
  <cols>
    <col min="1" max="1" width="33" customWidth="1"/>
    <col min="2" max="2" width="21" customWidth="1"/>
    <col min="3" max="3" width="27.5703125" customWidth="1"/>
    <col min="4" max="4" width="19.5703125" customWidth="1"/>
  </cols>
  <sheetData>
    <row r="1" spans="1:4" ht="15.75" x14ac:dyDescent="0.25">
      <c r="A1" s="32" t="s">
        <v>27</v>
      </c>
      <c r="B1" s="33"/>
      <c r="C1" s="33"/>
      <c r="D1" s="34"/>
    </row>
    <row r="2" spans="1:4" ht="15.75" thickBot="1" x14ac:dyDescent="0.3">
      <c r="A2" s="35"/>
      <c r="B2" s="36"/>
      <c r="C2" s="36"/>
      <c r="D2" s="37"/>
    </row>
    <row r="3" spans="1:4" ht="16.5" hidden="1" thickBot="1" x14ac:dyDescent="0.3">
      <c r="A3" s="38"/>
      <c r="B3" s="39"/>
      <c r="C3" s="39"/>
      <c r="D3" s="40"/>
    </row>
    <row r="4" spans="1:4" ht="16.5" thickBot="1" x14ac:dyDescent="0.3">
      <c r="A4" s="17" t="s">
        <v>0</v>
      </c>
      <c r="B4" s="18" t="s">
        <v>1</v>
      </c>
      <c r="C4" s="19" t="s">
        <v>2</v>
      </c>
      <c r="D4" s="18" t="s">
        <v>3</v>
      </c>
    </row>
    <row r="5" spans="1:4" ht="30.75" thickBot="1" x14ac:dyDescent="0.3">
      <c r="A5" s="3" t="s">
        <v>18</v>
      </c>
      <c r="B5" s="5">
        <v>4600</v>
      </c>
      <c r="C5" s="6">
        <f>+Foglio3!E13</f>
        <v>4600</v>
      </c>
      <c r="D5" s="5">
        <f>+B5-C5</f>
        <v>0</v>
      </c>
    </row>
    <row r="6" spans="1:4" ht="30.75" thickBot="1" x14ac:dyDescent="0.3">
      <c r="A6" s="3" t="s">
        <v>28</v>
      </c>
      <c r="B6" s="5">
        <v>5094</v>
      </c>
      <c r="C6" s="6">
        <f>+Foglio3!C13</f>
        <v>5094</v>
      </c>
      <c r="D6" s="5">
        <f>+B6-C6</f>
        <v>0</v>
      </c>
    </row>
    <row r="7" spans="1:4" ht="30.75" thickBot="1" x14ac:dyDescent="0.3">
      <c r="A7" s="3" t="s">
        <v>29</v>
      </c>
      <c r="B7" s="5">
        <v>2000</v>
      </c>
      <c r="C7" s="6">
        <f>+Foglio3!D13</f>
        <v>2000</v>
      </c>
      <c r="D7" s="5">
        <f>+B7-C7</f>
        <v>0</v>
      </c>
    </row>
    <row r="8" spans="1:4" x14ac:dyDescent="0.25">
      <c r="A8" s="26" t="s">
        <v>19</v>
      </c>
      <c r="B8" s="28">
        <v>1360</v>
      </c>
      <c r="C8" s="30">
        <f>+Foglio3!F13</f>
        <v>250</v>
      </c>
      <c r="D8" s="28">
        <f>+B8-C8</f>
        <v>1110</v>
      </c>
    </row>
    <row r="9" spans="1:4" ht="15.75" thickBot="1" x14ac:dyDescent="0.3">
      <c r="A9" s="27"/>
      <c r="B9" s="29"/>
      <c r="C9" s="31"/>
      <c r="D9" s="29"/>
    </row>
    <row r="10" spans="1:4" x14ac:dyDescent="0.25">
      <c r="A10" s="26" t="s">
        <v>30</v>
      </c>
      <c r="B10" s="28">
        <v>1144</v>
      </c>
      <c r="C10" s="30">
        <f>+Foglio3!H13</f>
        <v>840</v>
      </c>
      <c r="D10" s="28">
        <f>+B10-C10</f>
        <v>304</v>
      </c>
    </row>
    <row r="11" spans="1:4" ht="15.75" thickBot="1" x14ac:dyDescent="0.3">
      <c r="A11" s="27"/>
      <c r="B11" s="29"/>
      <c r="C11" s="31"/>
      <c r="D11" s="29"/>
    </row>
    <row r="12" spans="1:4" ht="16.5" thickBot="1" x14ac:dyDescent="0.3">
      <c r="A12" s="4" t="s">
        <v>32</v>
      </c>
      <c r="B12" s="5">
        <v>2400</v>
      </c>
      <c r="C12" s="6">
        <f>+Foglio3!G13</f>
        <v>2400</v>
      </c>
      <c r="D12" s="5"/>
    </row>
    <row r="13" spans="1:4" ht="16.5" thickBot="1" x14ac:dyDescent="0.3">
      <c r="A13" s="4" t="s">
        <v>31</v>
      </c>
      <c r="B13" s="5">
        <v>20000</v>
      </c>
      <c r="C13" s="6">
        <f>+Foglio3!I13</f>
        <v>12415.800000000001</v>
      </c>
      <c r="D13" s="5"/>
    </row>
    <row r="14" spans="1:4" ht="30.75" thickBot="1" x14ac:dyDescent="0.3">
      <c r="A14" s="3" t="s">
        <v>20</v>
      </c>
      <c r="B14" s="5">
        <v>18130</v>
      </c>
      <c r="C14" s="6">
        <f>+Foglio3!K13</f>
        <v>16550</v>
      </c>
      <c r="D14" s="5">
        <f>+B14-C14</f>
        <v>1580</v>
      </c>
    </row>
    <row r="15" spans="1:4" ht="30.75" thickBot="1" x14ac:dyDescent="0.3">
      <c r="A15" s="3" t="s">
        <v>21</v>
      </c>
      <c r="B15" s="5">
        <v>0</v>
      </c>
      <c r="C15" s="6">
        <v>0</v>
      </c>
      <c r="D15" s="5">
        <f>+B15-C15</f>
        <v>0</v>
      </c>
    </row>
    <row r="16" spans="1:4" ht="16.5" thickBot="1" x14ac:dyDescent="0.3">
      <c r="A16" s="3" t="s">
        <v>33</v>
      </c>
      <c r="B16" s="5">
        <v>4550</v>
      </c>
      <c r="C16" s="6">
        <f>+Foglio3!J13</f>
        <v>4550</v>
      </c>
      <c r="D16" s="5">
        <f>+B16-C16</f>
        <v>0</v>
      </c>
    </row>
  </sheetData>
  <mergeCells count="11">
    <mergeCell ref="A10:A11"/>
    <mergeCell ref="B10:B11"/>
    <mergeCell ref="C10:C11"/>
    <mergeCell ref="D10:D11"/>
    <mergeCell ref="A1:D1"/>
    <mergeCell ref="A2:D2"/>
    <mergeCell ref="A3:D3"/>
    <mergeCell ref="A8:A9"/>
    <mergeCell ref="B8:B9"/>
    <mergeCell ref="C8:C9"/>
    <mergeCell ref="D8:D9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"/>
  <sheetViews>
    <sheetView workbookViewId="0">
      <selection activeCell="A10" sqref="A10"/>
    </sheetView>
  </sheetViews>
  <sheetFormatPr defaultRowHeight="15" x14ac:dyDescent="0.25"/>
  <cols>
    <col min="1" max="1" width="24.85546875" customWidth="1"/>
    <col min="2" max="2" width="16.7109375" customWidth="1"/>
    <col min="3" max="3" width="15" customWidth="1"/>
    <col min="4" max="4" width="22.140625" customWidth="1"/>
    <col min="5" max="5" width="21.7109375" customWidth="1"/>
    <col min="6" max="6" width="69.85546875" customWidth="1"/>
  </cols>
  <sheetData>
    <row r="1" spans="1:6" ht="15" customHeight="1" x14ac:dyDescent="0.25">
      <c r="A1" s="41" t="s">
        <v>24</v>
      </c>
      <c r="B1" s="42"/>
      <c r="C1" s="42"/>
      <c r="D1" s="42"/>
      <c r="E1" s="43"/>
      <c r="F1" s="21"/>
    </row>
    <row r="2" spans="1:6" ht="27" customHeight="1" thickBot="1" x14ac:dyDescent="0.3">
      <c r="A2" s="44" t="s">
        <v>39</v>
      </c>
      <c r="B2" s="45"/>
      <c r="C2" s="45"/>
      <c r="D2" s="45"/>
      <c r="E2" s="46"/>
      <c r="F2" s="20"/>
    </row>
    <row r="3" spans="1:6" ht="15.75" hidden="1" thickBot="1" x14ac:dyDescent="0.3">
      <c r="A3" s="52" t="s">
        <v>4</v>
      </c>
      <c r="B3" s="53"/>
      <c r="C3" s="53"/>
      <c r="D3" s="53"/>
      <c r="E3" s="53"/>
      <c r="F3" s="54"/>
    </row>
    <row r="4" spans="1:6" ht="15.75" hidden="1" thickBot="1" x14ac:dyDescent="0.3">
      <c r="A4" s="55" t="s">
        <v>5</v>
      </c>
      <c r="B4" s="56"/>
      <c r="C4" s="56"/>
      <c r="D4" s="56"/>
      <c r="E4" s="56"/>
      <c r="F4" s="57"/>
    </row>
    <row r="5" spans="1:6" ht="15.75" hidden="1" thickBot="1" x14ac:dyDescent="0.3">
      <c r="A5" s="55" t="s">
        <v>6</v>
      </c>
      <c r="B5" s="56"/>
      <c r="C5" s="56"/>
      <c r="D5" s="56"/>
      <c r="E5" s="56"/>
      <c r="F5" s="57"/>
    </row>
    <row r="6" spans="1:6" ht="15.75" hidden="1" thickBot="1" x14ac:dyDescent="0.3">
      <c r="A6" s="58" t="s">
        <v>23</v>
      </c>
      <c r="B6" s="59"/>
      <c r="C6" s="59"/>
      <c r="D6" s="59"/>
      <c r="E6" s="59"/>
      <c r="F6" s="60"/>
    </row>
    <row r="7" spans="1:6" ht="15.75" hidden="1" thickBot="1" x14ac:dyDescent="0.3">
      <c r="A7" s="47"/>
      <c r="B7" s="48"/>
      <c r="C7" s="48"/>
      <c r="D7" s="48"/>
      <c r="E7" s="48"/>
      <c r="F7" s="49"/>
    </row>
    <row r="8" spans="1:6" ht="30" x14ac:dyDescent="0.25">
      <c r="A8" s="50" t="s">
        <v>7</v>
      </c>
      <c r="B8" s="50" t="s">
        <v>8</v>
      </c>
      <c r="C8" s="50" t="s">
        <v>9</v>
      </c>
      <c r="D8" s="50" t="s">
        <v>10</v>
      </c>
      <c r="E8" s="7" t="s">
        <v>11</v>
      </c>
      <c r="F8" s="22"/>
    </row>
    <row r="9" spans="1:6" ht="60.75" thickBot="1" x14ac:dyDescent="0.3">
      <c r="A9" s="51"/>
      <c r="B9" s="51"/>
      <c r="C9" s="51"/>
      <c r="D9" s="51"/>
      <c r="E9" s="9" t="s">
        <v>12</v>
      </c>
      <c r="F9" s="22"/>
    </row>
    <row r="10" spans="1:6" ht="15.75" thickBot="1" x14ac:dyDescent="0.3">
      <c r="A10" s="72" t="s">
        <v>40</v>
      </c>
      <c r="B10" s="8">
        <v>36</v>
      </c>
      <c r="C10" s="10">
        <v>1</v>
      </c>
      <c r="D10" s="8">
        <v>87</v>
      </c>
      <c r="E10" s="23">
        <v>451.03</v>
      </c>
    </row>
    <row r="11" spans="1:6" ht="15.75" thickBot="1" x14ac:dyDescent="0.3">
      <c r="A11" s="72" t="s">
        <v>40</v>
      </c>
      <c r="B11" s="8">
        <v>16</v>
      </c>
      <c r="C11" s="11">
        <v>0.44440000000000002</v>
      </c>
      <c r="D11" s="8">
        <v>48</v>
      </c>
      <c r="E11" s="23">
        <v>110.6</v>
      </c>
    </row>
    <row r="12" spans="1:6" ht="15.75" thickBot="1" x14ac:dyDescent="0.3">
      <c r="A12" s="72" t="s">
        <v>40</v>
      </c>
      <c r="B12" s="8">
        <v>10</v>
      </c>
      <c r="C12" s="11">
        <f>0.277777777777778*100%</f>
        <v>0.27777777777777801</v>
      </c>
      <c r="D12" s="8">
        <v>100</v>
      </c>
      <c r="E12" s="23">
        <v>144.01</v>
      </c>
    </row>
    <row r="13" spans="1:6" ht="15.75" thickBot="1" x14ac:dyDescent="0.3">
      <c r="A13" s="72" t="s">
        <v>40</v>
      </c>
      <c r="B13" s="8">
        <v>30</v>
      </c>
      <c r="C13" s="11">
        <f>0.833333333333333*100%</f>
        <v>0.83333333333333304</v>
      </c>
      <c r="D13" s="8">
        <v>100</v>
      </c>
      <c r="E13" s="23">
        <v>432.02</v>
      </c>
    </row>
    <row r="14" spans="1:6" ht="15.75" thickBot="1" x14ac:dyDescent="0.3">
      <c r="A14" s="72" t="s">
        <v>40</v>
      </c>
      <c r="B14" s="8">
        <v>36</v>
      </c>
      <c r="C14" s="11">
        <v>1</v>
      </c>
      <c r="D14" s="8">
        <v>99</v>
      </c>
      <c r="E14" s="23">
        <v>513.25</v>
      </c>
    </row>
    <row r="15" spans="1:6" ht="15.75" thickBot="1" x14ac:dyDescent="0.3">
      <c r="A15" s="72" t="s">
        <v>40</v>
      </c>
      <c r="B15" s="8">
        <v>18</v>
      </c>
      <c r="C15" s="11">
        <v>0.5</v>
      </c>
      <c r="D15" s="8">
        <v>82</v>
      </c>
      <c r="E15" s="23">
        <v>165.32</v>
      </c>
    </row>
    <row r="16" spans="1:6" ht="15.75" thickBot="1" x14ac:dyDescent="0.3">
      <c r="A16" s="72" t="s">
        <v>40</v>
      </c>
      <c r="B16" s="8">
        <v>36</v>
      </c>
      <c r="C16" s="11">
        <v>1</v>
      </c>
      <c r="D16" s="8">
        <v>95</v>
      </c>
      <c r="E16" s="23">
        <v>492.51</v>
      </c>
    </row>
    <row r="17" spans="1:5" ht="15.75" thickBot="1" x14ac:dyDescent="0.3">
      <c r="A17" s="72" t="s">
        <v>40</v>
      </c>
      <c r="B17" s="8">
        <v>36</v>
      </c>
      <c r="C17" s="11">
        <v>1</v>
      </c>
      <c r="D17" s="8">
        <v>100</v>
      </c>
      <c r="E17" s="23">
        <v>518.42999999999995</v>
      </c>
    </row>
    <row r="18" spans="1:5" ht="15.75" thickBot="1" x14ac:dyDescent="0.3">
      <c r="A18" s="72" t="s">
        <v>40</v>
      </c>
      <c r="B18" s="8">
        <v>36</v>
      </c>
      <c r="C18" s="11">
        <v>1</v>
      </c>
      <c r="D18" s="8">
        <v>98</v>
      </c>
      <c r="E18" s="23">
        <v>508.06</v>
      </c>
    </row>
  </sheetData>
  <mergeCells count="11">
    <mergeCell ref="A1:E1"/>
    <mergeCell ref="A2:E2"/>
    <mergeCell ref="A7:F7"/>
    <mergeCell ref="A8:A9"/>
    <mergeCell ref="B8:B9"/>
    <mergeCell ref="C8:C9"/>
    <mergeCell ref="D8:D9"/>
    <mergeCell ref="A3:F3"/>
    <mergeCell ref="A4:F4"/>
    <mergeCell ref="A5:F5"/>
    <mergeCell ref="A6:F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4"/>
  <sheetViews>
    <sheetView tabSelected="1" workbookViewId="0">
      <selection activeCell="A4" sqref="A4"/>
    </sheetView>
  </sheetViews>
  <sheetFormatPr defaultRowHeight="15" x14ac:dyDescent="0.25"/>
  <cols>
    <col min="1" max="1" width="21" customWidth="1"/>
    <col min="2" max="2" width="14.5703125" customWidth="1"/>
    <col min="3" max="5" width="17.140625" customWidth="1"/>
    <col min="6" max="6" width="17.42578125" customWidth="1"/>
    <col min="7" max="9" width="16.140625" customWidth="1"/>
    <col min="10" max="10" width="18.42578125" customWidth="1"/>
    <col min="11" max="11" width="14.140625" bestFit="1" customWidth="1"/>
    <col min="12" max="12" width="6.85546875" bestFit="1" customWidth="1"/>
  </cols>
  <sheetData>
    <row r="1" spans="1:13" ht="29.25" thickBot="1" x14ac:dyDescent="0.3">
      <c r="A1" s="2"/>
      <c r="B1" s="63" t="s">
        <v>13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5"/>
    </row>
    <row r="2" spans="1:13" ht="30.75" thickBot="1" x14ac:dyDescent="0.3">
      <c r="A2" s="15" t="s">
        <v>14</v>
      </c>
      <c r="B2" s="16" t="s">
        <v>37</v>
      </c>
      <c r="C2" s="14" t="s">
        <v>34</v>
      </c>
      <c r="D2" s="14" t="s">
        <v>35</v>
      </c>
      <c r="E2" s="14" t="s">
        <v>25</v>
      </c>
      <c r="F2" s="14" t="s">
        <v>26</v>
      </c>
      <c r="G2" s="15" t="s">
        <v>36</v>
      </c>
      <c r="H2" s="16" t="s">
        <v>38</v>
      </c>
      <c r="I2" s="16" t="s">
        <v>31</v>
      </c>
      <c r="J2" s="16" t="s">
        <v>22</v>
      </c>
      <c r="K2" s="16" t="s">
        <v>15</v>
      </c>
      <c r="L2" s="68" t="s">
        <v>16</v>
      </c>
      <c r="M2" s="69"/>
    </row>
    <row r="3" spans="1:13" ht="15.75" thickBot="1" x14ac:dyDescent="0.3">
      <c r="A3" s="72" t="s">
        <v>40</v>
      </c>
      <c r="B3" s="23">
        <v>451.03</v>
      </c>
      <c r="C3" s="12"/>
      <c r="D3" s="12">
        <v>1000</v>
      </c>
      <c r="E3" s="12"/>
      <c r="F3" s="12"/>
      <c r="G3" s="12"/>
      <c r="H3" s="12"/>
      <c r="I3" s="12">
        <v>3305.91</v>
      </c>
      <c r="J3" s="12"/>
      <c r="K3" s="12">
        <v>3000</v>
      </c>
      <c r="L3" s="70">
        <f t="shared" ref="L3:L12" si="0">SUM(B3:K3)</f>
        <v>7756.94</v>
      </c>
      <c r="M3" s="71"/>
    </row>
    <row r="4" spans="1:13" ht="15.75" thickBot="1" x14ac:dyDescent="0.3">
      <c r="A4" s="72" t="s">
        <v>40</v>
      </c>
      <c r="B4" s="23">
        <v>110.6</v>
      </c>
      <c r="C4" s="12"/>
      <c r="D4" s="12"/>
      <c r="E4" s="12"/>
      <c r="F4" s="12"/>
      <c r="G4" s="12"/>
      <c r="H4" s="12"/>
      <c r="I4" s="12"/>
      <c r="J4" s="12"/>
      <c r="K4" s="12">
        <v>250</v>
      </c>
      <c r="L4" s="70">
        <f t="shared" si="0"/>
        <v>360.6</v>
      </c>
      <c r="M4" s="71"/>
    </row>
    <row r="5" spans="1:13" ht="15.75" thickBot="1" x14ac:dyDescent="0.3">
      <c r="A5" s="72" t="s">
        <v>40</v>
      </c>
      <c r="B5" s="23">
        <v>144.01</v>
      </c>
      <c r="C5" s="12"/>
      <c r="D5" s="12"/>
      <c r="E5" s="12"/>
      <c r="F5" s="12"/>
      <c r="G5" s="12"/>
      <c r="H5" s="12"/>
      <c r="I5" s="12">
        <v>1800</v>
      </c>
      <c r="J5" s="12"/>
      <c r="K5" s="12">
        <v>1800</v>
      </c>
      <c r="L5" s="70">
        <f t="shared" si="0"/>
        <v>3744.01</v>
      </c>
      <c r="M5" s="71"/>
    </row>
    <row r="6" spans="1:13" ht="15.75" thickBot="1" x14ac:dyDescent="0.3">
      <c r="A6" s="72" t="s">
        <v>40</v>
      </c>
      <c r="B6" s="23">
        <v>432.02</v>
      </c>
      <c r="C6" s="12"/>
      <c r="D6" s="12"/>
      <c r="E6" s="12"/>
      <c r="F6" s="12"/>
      <c r="G6" s="12"/>
      <c r="H6" s="12"/>
      <c r="I6" s="12">
        <v>1800</v>
      </c>
      <c r="J6" s="12"/>
      <c r="K6" s="12">
        <v>3000</v>
      </c>
      <c r="L6" s="66">
        <f t="shared" si="0"/>
        <v>5232.0200000000004</v>
      </c>
      <c r="M6" s="67"/>
    </row>
    <row r="7" spans="1:13" ht="15.75" thickBot="1" x14ac:dyDescent="0.3">
      <c r="A7" s="72" t="s">
        <v>40</v>
      </c>
      <c r="B7" s="23">
        <v>513.25</v>
      </c>
      <c r="C7" s="12">
        <v>2752.08</v>
      </c>
      <c r="D7" s="12"/>
      <c r="E7" s="12"/>
      <c r="F7" s="12"/>
      <c r="G7" s="12">
        <v>2400</v>
      </c>
      <c r="H7" s="12">
        <v>302</v>
      </c>
      <c r="I7" s="12"/>
      <c r="J7" s="12">
        <v>1188.28</v>
      </c>
      <c r="K7" s="12">
        <v>2000</v>
      </c>
      <c r="L7" s="66">
        <f t="shared" si="0"/>
        <v>9155.61</v>
      </c>
      <c r="M7" s="67"/>
    </row>
    <row r="8" spans="1:13" ht="15.75" thickBot="1" x14ac:dyDescent="0.3">
      <c r="A8" s="72" t="s">
        <v>40</v>
      </c>
      <c r="B8" s="23">
        <v>165.32</v>
      </c>
      <c r="C8" s="12"/>
      <c r="D8" s="12">
        <v>1000</v>
      </c>
      <c r="E8" s="12"/>
      <c r="F8" s="12"/>
      <c r="G8" s="12"/>
      <c r="H8" s="12"/>
      <c r="I8" s="12">
        <v>1912.88</v>
      </c>
      <c r="J8" s="12">
        <v>1562.33</v>
      </c>
      <c r="K8" s="12">
        <v>500</v>
      </c>
      <c r="L8" s="66">
        <f t="shared" si="0"/>
        <v>5140.53</v>
      </c>
      <c r="M8" s="67"/>
    </row>
    <row r="9" spans="1:13" ht="15.75" thickBot="1" x14ac:dyDescent="0.3">
      <c r="A9" s="72" t="s">
        <v>40</v>
      </c>
      <c r="B9" s="24">
        <v>0</v>
      </c>
      <c r="C9" s="12"/>
      <c r="D9" s="12"/>
      <c r="E9" s="12"/>
      <c r="F9" s="12"/>
      <c r="G9" s="12"/>
      <c r="H9" s="12"/>
      <c r="I9" s="12">
        <v>3597.01</v>
      </c>
      <c r="J9" s="12"/>
      <c r="K9" s="12"/>
      <c r="L9" s="66">
        <f t="shared" si="0"/>
        <v>3597.01</v>
      </c>
      <c r="M9" s="67"/>
    </row>
    <row r="10" spans="1:13" ht="15.75" thickBot="1" x14ac:dyDescent="0.3">
      <c r="A10" s="72" t="s">
        <v>40</v>
      </c>
      <c r="B10" s="23">
        <v>492.51</v>
      </c>
      <c r="C10" s="12">
        <v>1415.84</v>
      </c>
      <c r="D10" s="12"/>
      <c r="E10" s="12"/>
      <c r="F10" s="12">
        <v>50</v>
      </c>
      <c r="G10" s="12"/>
      <c r="H10" s="12">
        <v>200</v>
      </c>
      <c r="I10" s="12"/>
      <c r="J10" s="12">
        <v>903.48</v>
      </c>
      <c r="K10" s="12">
        <v>1000</v>
      </c>
      <c r="L10" s="66">
        <f t="shared" si="0"/>
        <v>4061.83</v>
      </c>
      <c r="M10" s="67"/>
    </row>
    <row r="11" spans="1:13" ht="15.75" thickBot="1" x14ac:dyDescent="0.3">
      <c r="A11" s="72" t="s">
        <v>40</v>
      </c>
      <c r="B11" s="23">
        <v>518.42999999999995</v>
      </c>
      <c r="C11" s="12">
        <v>926.08</v>
      </c>
      <c r="D11" s="12"/>
      <c r="E11" s="12"/>
      <c r="F11" s="12">
        <v>100</v>
      </c>
      <c r="G11" s="12"/>
      <c r="H11" s="12">
        <v>100</v>
      </c>
      <c r="I11" s="12"/>
      <c r="J11" s="12">
        <v>895.91</v>
      </c>
      <c r="K11" s="12">
        <v>3000</v>
      </c>
      <c r="L11" s="66">
        <f t="shared" si="0"/>
        <v>5540.42</v>
      </c>
      <c r="M11" s="67"/>
    </row>
    <row r="12" spans="1:13" ht="15.75" thickBot="1" x14ac:dyDescent="0.3">
      <c r="A12" s="72" t="s">
        <v>40</v>
      </c>
      <c r="B12" s="23">
        <v>508.06</v>
      </c>
      <c r="C12" s="12"/>
      <c r="D12" s="12"/>
      <c r="E12" s="12">
        <v>4600</v>
      </c>
      <c r="F12" s="12">
        <v>100</v>
      </c>
      <c r="G12" s="12"/>
      <c r="H12" s="12">
        <v>238</v>
      </c>
      <c r="I12" s="12"/>
      <c r="J12" s="12"/>
      <c r="K12" s="12">
        <v>2000</v>
      </c>
      <c r="L12" s="70">
        <f t="shared" si="0"/>
        <v>7446.06</v>
      </c>
      <c r="M12" s="71"/>
    </row>
    <row r="13" spans="1:13" ht="15.75" thickBot="1" x14ac:dyDescent="0.3">
      <c r="A13" s="13" t="s">
        <v>17</v>
      </c>
      <c r="B13" s="25">
        <f>SUM(B3:B12)</f>
        <v>3335.2299999999996</v>
      </c>
      <c r="C13" s="25">
        <f>SUM(C3:C12)</f>
        <v>5094</v>
      </c>
      <c r="D13" s="25">
        <f t="shared" ref="D13:K13" si="1">SUM(D3:D12)</f>
        <v>2000</v>
      </c>
      <c r="E13" s="25">
        <f t="shared" si="1"/>
        <v>4600</v>
      </c>
      <c r="F13" s="25">
        <f t="shared" si="1"/>
        <v>250</v>
      </c>
      <c r="G13" s="25">
        <f t="shared" si="1"/>
        <v>2400</v>
      </c>
      <c r="H13" s="25">
        <f t="shared" si="1"/>
        <v>840</v>
      </c>
      <c r="I13" s="25">
        <f t="shared" si="1"/>
        <v>12415.800000000001</v>
      </c>
      <c r="J13" s="25">
        <f t="shared" si="1"/>
        <v>4550</v>
      </c>
      <c r="K13" s="25">
        <f t="shared" si="1"/>
        <v>16550</v>
      </c>
      <c r="L13" s="61">
        <f>SUM(L3:L12)</f>
        <v>52035.03</v>
      </c>
      <c r="M13" s="62"/>
    </row>
    <row r="14" spans="1:13" x14ac:dyDescent="0.25">
      <c r="A14" s="1"/>
    </row>
  </sheetData>
  <mergeCells count="13">
    <mergeCell ref="L13:M13"/>
    <mergeCell ref="B1:M1"/>
    <mergeCell ref="L6:M6"/>
    <mergeCell ref="L7:M7"/>
    <mergeCell ref="L8:M8"/>
    <mergeCell ref="L9:M9"/>
    <mergeCell ref="L10:M10"/>
    <mergeCell ref="L11:M11"/>
    <mergeCell ref="L2:M2"/>
    <mergeCell ref="L3:M3"/>
    <mergeCell ref="L4:M4"/>
    <mergeCell ref="L5:M5"/>
    <mergeCell ref="L12:M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Bonomelli</dc:creator>
  <cp:lastModifiedBy>Fabio Cominassi</cp:lastModifiedBy>
  <dcterms:created xsi:type="dcterms:W3CDTF">2022-05-26T10:39:07Z</dcterms:created>
  <dcterms:modified xsi:type="dcterms:W3CDTF">2024-07-17T11:25:47Z</dcterms:modified>
</cp:coreProperties>
</file>