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ga\Desktop\FRANCESCA\AMMINISTRAZIONE TRASPARENTE\"/>
    </mc:Choice>
  </mc:AlternateContent>
  <xr:revisionPtr revIDLastSave="0" documentId="13_ncr:1_{EF99879A-5DDE-46A1-BD20-9C5519C147A2}" xr6:coauthVersionLast="36" xr6:coauthVersionMax="36" xr10:uidLastSave="{00000000-0000-0000-0000-000000000000}"/>
  <bookViews>
    <workbookView xWindow="0" yWindow="0" windowWidth="28800" windowHeight="11925" xr2:uid="{972AE2FE-9FE5-439B-9024-3B58B2B87D8D}"/>
  </bookViews>
  <sheets>
    <sheet name="fis 2021-22 ATA" sheetId="1" r:id="rId1"/>
  </sheets>
  <externalReferences>
    <externalReference r:id="rId2"/>
  </externalReferences>
  <definedNames>
    <definedName name="_xlnm.Print_Area" localSheetId="0">'fis 2021-22 ATA'!$A$1:$AG$70</definedName>
    <definedName name="_xlnm.Print_Titles" localSheetId="0">'fis 2021-22 ATA'!$1:$5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2" i="1" l="1"/>
  <c r="Z61" i="1"/>
  <c r="Z60" i="1"/>
  <c r="AC44" i="1"/>
  <c r="X44" i="1"/>
  <c r="W44" i="1"/>
  <c r="V44" i="1"/>
  <c r="U44" i="1"/>
  <c r="T44" i="1"/>
  <c r="S44" i="1"/>
  <c r="R44" i="1"/>
  <c r="Q44" i="1"/>
  <c r="P44" i="1"/>
  <c r="N44" i="1"/>
  <c r="M44" i="1"/>
  <c r="L44" i="1"/>
  <c r="H44" i="1"/>
  <c r="AC42" i="1"/>
  <c r="Y42" i="1"/>
  <c r="AG40" i="1"/>
  <c r="AE40" i="1"/>
  <c r="AD40" i="1"/>
  <c r="O40" i="1"/>
  <c r="K40" i="1"/>
  <c r="J40" i="1"/>
  <c r="AG39" i="1"/>
  <c r="AE39" i="1"/>
  <c r="AF39" i="1" s="1"/>
  <c r="AD39" i="1"/>
  <c r="O39" i="1"/>
  <c r="K39" i="1"/>
  <c r="J39" i="1"/>
  <c r="AG38" i="1"/>
  <c r="AE38" i="1"/>
  <c r="AF38" i="1" s="1"/>
  <c r="AD38" i="1"/>
  <c r="O38" i="1"/>
  <c r="K38" i="1"/>
  <c r="J38" i="1"/>
  <c r="AG37" i="1"/>
  <c r="AE37" i="1"/>
  <c r="AF37" i="1" s="1"/>
  <c r="AD37" i="1"/>
  <c r="O37" i="1"/>
  <c r="K37" i="1"/>
  <c r="J37" i="1"/>
  <c r="AG36" i="1"/>
  <c r="AE36" i="1"/>
  <c r="AF36" i="1" s="1"/>
  <c r="AD36" i="1"/>
  <c r="O36" i="1"/>
  <c r="K36" i="1"/>
  <c r="J36" i="1"/>
  <c r="AG35" i="1"/>
  <c r="AE35" i="1"/>
  <c r="AF35" i="1" s="1"/>
  <c r="AD35" i="1"/>
  <c r="O35" i="1"/>
  <c r="K35" i="1"/>
  <c r="J35" i="1"/>
  <c r="AG34" i="1"/>
  <c r="AE34" i="1"/>
  <c r="AD34" i="1"/>
  <c r="AF34" i="1" s="1"/>
  <c r="O34" i="1"/>
  <c r="K34" i="1"/>
  <c r="J34" i="1"/>
  <c r="J42" i="1" s="1"/>
  <c r="AG33" i="1"/>
  <c r="AE33" i="1"/>
  <c r="AF33" i="1" s="1"/>
  <c r="AD33" i="1"/>
  <c r="O33" i="1"/>
  <c r="K33" i="1"/>
  <c r="J33" i="1"/>
  <c r="AG32" i="1"/>
  <c r="AF32" i="1"/>
  <c r="AE32" i="1"/>
  <c r="AD32" i="1"/>
  <c r="O32" i="1"/>
  <c r="K32" i="1"/>
  <c r="J32" i="1"/>
  <c r="AG31" i="1"/>
  <c r="AF31" i="1"/>
  <c r="AE31" i="1"/>
  <c r="AD31" i="1"/>
  <c r="O31" i="1"/>
  <c r="K31" i="1"/>
  <c r="J31" i="1"/>
  <c r="AG30" i="1"/>
  <c r="AE30" i="1"/>
  <c r="AF30" i="1" s="1"/>
  <c r="AD30" i="1"/>
  <c r="O30" i="1"/>
  <c r="K30" i="1"/>
  <c r="J30" i="1"/>
  <c r="AG29" i="1"/>
  <c r="AE29" i="1"/>
  <c r="AF29" i="1" s="1"/>
  <c r="AD29" i="1"/>
  <c r="O29" i="1"/>
  <c r="K29" i="1"/>
  <c r="J29" i="1"/>
  <c r="AG28" i="1"/>
  <c r="AF28" i="1"/>
  <c r="AE28" i="1"/>
  <c r="AD28" i="1"/>
  <c r="O28" i="1"/>
  <c r="K28" i="1"/>
  <c r="J28" i="1"/>
  <c r="AG27" i="1"/>
  <c r="AE27" i="1"/>
  <c r="AF27" i="1" s="1"/>
  <c r="AD27" i="1"/>
  <c r="O27" i="1"/>
  <c r="O42" i="1" s="1"/>
  <c r="K27" i="1"/>
  <c r="J27" i="1"/>
  <c r="AG26" i="1"/>
  <c r="AE26" i="1"/>
  <c r="AD26" i="1"/>
  <c r="AF26" i="1" s="1"/>
  <c r="O26" i="1"/>
  <c r="K26" i="1"/>
  <c r="J26" i="1"/>
  <c r="AG25" i="1"/>
  <c r="AE25" i="1"/>
  <c r="AE42" i="1" s="1"/>
  <c r="AD25" i="1"/>
  <c r="O25" i="1"/>
  <c r="K25" i="1"/>
  <c r="J25" i="1"/>
  <c r="AG24" i="1"/>
  <c r="AG42" i="1" s="1"/>
  <c r="AE24" i="1"/>
  <c r="AF24" i="1" s="1"/>
  <c r="AD24" i="1"/>
  <c r="AD42" i="1" s="1"/>
  <c r="O24" i="1"/>
  <c r="K24" i="1"/>
  <c r="J24" i="1"/>
  <c r="AG23" i="1"/>
  <c r="AE23" i="1"/>
  <c r="AD23" i="1"/>
  <c r="O23" i="1"/>
  <c r="K23" i="1"/>
  <c r="J23" i="1"/>
  <c r="AG22" i="1"/>
  <c r="AE20" i="1"/>
  <c r="AC20" i="1"/>
  <c r="L20" i="1"/>
  <c r="AG19" i="1"/>
  <c r="AE19" i="1"/>
  <c r="AF19" i="1" s="1"/>
  <c r="AD19" i="1"/>
  <c r="O19" i="1"/>
  <c r="K19" i="1"/>
  <c r="J19" i="1"/>
  <c r="AG18" i="1"/>
  <c r="AE18" i="1"/>
  <c r="AF18" i="1" s="1"/>
  <c r="AD18" i="1"/>
  <c r="O18" i="1"/>
  <c r="K18" i="1"/>
  <c r="J18" i="1"/>
  <c r="AG17" i="1"/>
  <c r="AF17" i="1"/>
  <c r="AE17" i="1"/>
  <c r="AD17" i="1"/>
  <c r="O17" i="1"/>
  <c r="K17" i="1"/>
  <c r="J17" i="1"/>
  <c r="AG16" i="1"/>
  <c r="AE16" i="1"/>
  <c r="AF16" i="1" s="1"/>
  <c r="AD16" i="1"/>
  <c r="O16" i="1"/>
  <c r="K16" i="1"/>
  <c r="J16" i="1"/>
  <c r="AG15" i="1"/>
  <c r="AE15" i="1"/>
  <c r="AD15" i="1"/>
  <c r="AF15" i="1" s="1"/>
  <c r="O15" i="1"/>
  <c r="K15" i="1"/>
  <c r="J15" i="1"/>
  <c r="AG14" i="1"/>
  <c r="AE14" i="1"/>
  <c r="AF14" i="1" s="1"/>
  <c r="AD14" i="1"/>
  <c r="O14" i="1"/>
  <c r="O20" i="1" s="1"/>
  <c r="O44" i="1" s="1"/>
  <c r="K14" i="1"/>
  <c r="J14" i="1"/>
  <c r="J20" i="1" s="1"/>
  <c r="AG13" i="1"/>
  <c r="AG20" i="1" s="1"/>
  <c r="L68" i="1" s="1"/>
  <c r="AE13" i="1"/>
  <c r="AF13" i="1" s="1"/>
  <c r="AF20" i="1" s="1"/>
  <c r="AD13" i="1"/>
  <c r="AD20" i="1" s="1"/>
  <c r="O13" i="1"/>
  <c r="K13" i="1"/>
  <c r="J13" i="1"/>
  <c r="AG11" i="1"/>
  <c r="AG9" i="1"/>
  <c r="O6" i="1"/>
  <c r="L67" i="1" s="1"/>
  <c r="L70" i="1" s="1"/>
  <c r="J44" i="1" l="1"/>
  <c r="AN39" i="1"/>
  <c r="AF42" i="1"/>
  <c r="AG44" i="1"/>
  <c r="AF25" i="1"/>
  <c r="Z59" i="1"/>
  <c r="Z63" i="1" s="1"/>
</calcChain>
</file>

<file path=xl/sharedStrings.xml><?xml version="1.0" encoding="utf-8"?>
<sst xmlns="http://schemas.openxmlformats.org/spreadsheetml/2006/main" count="42" uniqueCount="36">
  <si>
    <t>FONDO ISTITUTO  ATA  :  ATTIVITA' AGGIUNTIVE E INCARICHI SPECIFICI  a.s. 2022/2023</t>
  </si>
  <si>
    <t>TOTALE</t>
  </si>
  <si>
    <t>NOMINATIVO</t>
  </si>
  <si>
    <t>ATT.TA' AGG.VE</t>
  </si>
  <si>
    <t>SUPP.SEGRETERIA</t>
  </si>
  <si>
    <t>INC. SPECIFICI</t>
  </si>
  <si>
    <t>RID. ASSENZE</t>
  </si>
  <si>
    <t>REDISTR. SOMME ACC.TE</t>
  </si>
  <si>
    <t>redistribuzione netta</t>
  </si>
  <si>
    <t>TOTALE LORDO  DIPEND.</t>
  </si>
  <si>
    <t>SOMMA STATALE  A DISPOSIZIONE</t>
  </si>
  <si>
    <t>D.S.G.A.  UGO GIOVANNA  - INDENNITA' DIREZIONE</t>
  </si>
  <si>
    <t>SOST. DSGA</t>
  </si>
  <si>
    <t>ATTIVITA' AGGIUNTIVE DA FIS + INCARICHI SPECIFICI 2022/2023</t>
  </si>
  <si>
    <t>ASSISTENTI AMM.VI</t>
  </si>
  <si>
    <t>budget A.A.</t>
  </si>
  <si>
    <t>gg.lavor.</t>
  </si>
  <si>
    <t>Valorizzazione</t>
  </si>
  <si>
    <t>Riduz. Assenze</t>
  </si>
  <si>
    <t>Redistr, assenze</t>
  </si>
  <si>
    <t>diff</t>
  </si>
  <si>
    <t>gg</t>
  </si>
  <si>
    <t>budget C.S.</t>
  </si>
  <si>
    <t>TOTALE C.S.</t>
  </si>
  <si>
    <t>Recupero differenza FIS</t>
  </si>
  <si>
    <t>TOTALI</t>
  </si>
  <si>
    <t>SOMMA STATALE  A DISPOSIZIONE  a.s. 2013/14</t>
  </si>
  <si>
    <t>CAP.  2156  PG 05</t>
  </si>
  <si>
    <t>FIS  ATT. AGG.VE</t>
  </si>
  <si>
    <t>INC. SPEC.</t>
  </si>
  <si>
    <t>IND. DIR</t>
  </si>
  <si>
    <t>diff.</t>
  </si>
  <si>
    <t>Darfo B.T.  20/07/2023</t>
  </si>
  <si>
    <t>IL DIRIGENTE SCOLASTICO</t>
  </si>
  <si>
    <t>Prof.ssa Cristiana Ducoli Appolonia</t>
  </si>
  <si>
    <t xml:space="preserve">     =====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</si>
</sst>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€_-;\-* #,##0.00\ _€_-;_-* &quot;-&quot;??\ _€_-;_-@_-"/>
    <numFmt numFmtId="164" formatCode="&quot;€ &quot;#,##0.00"/>
    <numFmt numFmtId="165" formatCode="_-* #,##0.00_-;\-* #,##0.00_-;_-* \-??_-;_-@_-"/>
    <numFmt numFmtId="166" formatCode="_-* #,##0_-;\-* #,##0_-;_-* \-??_-;_-@_-"/>
    <numFmt numFmtId="167" formatCode="#,##0.00_ ;\-#,##0.00\ "/>
    <numFmt numFmtId="168" formatCode="&quot;€&quot;\ #,##0.00"/>
    <numFmt numFmtId="169" formatCode="#,##0.00\ &quot;€&quot;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sz val="10"/>
      <color indexed="10"/>
      <name val="Times New Roman"/>
      <family val="1"/>
    </font>
    <font>
      <sz val="11"/>
      <color indexed="10"/>
      <name val="Times New Roman"/>
      <family val="1"/>
    </font>
    <font>
      <sz val="10"/>
      <name val="Arial"/>
    </font>
    <font>
      <sz val="11"/>
      <color rgb="FFFF0000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17"/>
      <name val="Times New Roman"/>
      <family val="1"/>
    </font>
    <font>
      <sz val="10"/>
      <color indexed="1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134">
    <xf numFmtId="0" fontId="0" fillId="0" borderId="0" xfId="0"/>
    <xf numFmtId="0" fontId="3" fillId="0" borderId="0" xfId="0" applyFont="1" applyFill="1" applyAlignment="1">
      <alignment vertical="center" wrapText="1"/>
    </xf>
    <xf numFmtId="4" fontId="3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textRotation="90" wrapText="1"/>
    </xf>
    <xf numFmtId="0" fontId="4" fillId="0" borderId="3" xfId="0" applyFont="1" applyFill="1" applyBorder="1" applyAlignment="1">
      <alignment textRotation="90" wrapText="1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Fill="1" applyBorder="1" applyAlignment="1">
      <alignment textRotation="90" wrapText="1"/>
    </xf>
    <xf numFmtId="0" fontId="4" fillId="0" borderId="4" xfId="0" applyFont="1" applyBorder="1"/>
    <xf numFmtId="0" fontId="4" fillId="0" borderId="7" xfId="0" applyFont="1" applyFill="1" applyBorder="1" applyAlignment="1">
      <alignment textRotation="90" wrapText="1"/>
    </xf>
    <xf numFmtId="0" fontId="4" fillId="0" borderId="4" xfId="0" applyFont="1" applyFill="1" applyBorder="1" applyAlignment="1">
      <alignment textRotation="90" wrapText="1"/>
    </xf>
    <xf numFmtId="0" fontId="6" fillId="0" borderId="0" xfId="0" applyFont="1" applyFill="1" applyBorder="1" applyAlignment="1">
      <alignment textRotation="90" wrapText="1"/>
    </xf>
    <xf numFmtId="0" fontId="2" fillId="0" borderId="0" xfId="0" applyFont="1" applyBorder="1"/>
    <xf numFmtId="3" fontId="3" fillId="0" borderId="3" xfId="0" applyNumberFormat="1" applyFont="1" applyBorder="1"/>
    <xf numFmtId="4" fontId="3" fillId="0" borderId="3" xfId="0" applyNumberFormat="1" applyFont="1" applyBorder="1"/>
    <xf numFmtId="1" fontId="3" fillId="0" borderId="3" xfId="0" applyNumberFormat="1" applyFont="1" applyBorder="1" applyAlignment="1">
      <alignment horizontal="right" vertical="center"/>
    </xf>
    <xf numFmtId="2" fontId="3" fillId="0" borderId="3" xfId="0" applyNumberFormat="1" applyFont="1" applyFill="1" applyBorder="1"/>
    <xf numFmtId="4" fontId="3" fillId="0" borderId="3" xfId="0" applyNumberFormat="1" applyFont="1" applyBorder="1" applyAlignment="1">
      <alignment horizontal="right" vertical="center"/>
    </xf>
    <xf numFmtId="164" fontId="0" fillId="2" borderId="0" xfId="0" applyNumberFormat="1" applyFill="1"/>
    <xf numFmtId="4" fontId="3" fillId="0" borderId="4" xfId="0" applyNumberFormat="1" applyFont="1" applyBorder="1" applyAlignment="1">
      <alignment horizontal="right" vertical="center"/>
    </xf>
    <xf numFmtId="0" fontId="3" fillId="0" borderId="4" xfId="0" applyFont="1" applyBorder="1"/>
    <xf numFmtId="1" fontId="3" fillId="0" borderId="8" xfId="0" applyNumberFormat="1" applyFont="1" applyBorder="1"/>
    <xf numFmtId="4" fontId="2" fillId="0" borderId="9" xfId="0" applyNumberFormat="1" applyFont="1" applyBorder="1" applyAlignment="1">
      <alignment horizontal="right" vertical="center"/>
    </xf>
    <xf numFmtId="0" fontId="2" fillId="0" borderId="3" xfId="0" applyFont="1" applyBorder="1"/>
    <xf numFmtId="165" fontId="3" fillId="0" borderId="3" xfId="0" applyNumberFormat="1" applyFont="1" applyBorder="1" applyAlignment="1">
      <alignment horizontal="right" vertical="center"/>
    </xf>
    <xf numFmtId="2" fontId="7" fillId="0" borderId="3" xfId="0" applyNumberFormat="1" applyFont="1" applyFill="1" applyBorder="1"/>
    <xf numFmtId="4" fontId="3" fillId="3" borderId="3" xfId="0" applyNumberFormat="1" applyFont="1" applyFill="1" applyBorder="1" applyAlignment="1">
      <alignment horizontal="right" vertical="center"/>
    </xf>
    <xf numFmtId="1" fontId="3" fillId="0" borderId="10" xfId="0" applyNumberFormat="1" applyFont="1" applyBorder="1"/>
    <xf numFmtId="4" fontId="2" fillId="2" borderId="9" xfId="0" applyNumberFormat="1" applyFont="1" applyFill="1" applyBorder="1" applyAlignment="1">
      <alignment horizontal="right" vertic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right" vertical="center"/>
    </xf>
    <xf numFmtId="2" fontId="2" fillId="0" borderId="3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left" vertical="center"/>
    </xf>
    <xf numFmtId="4" fontId="5" fillId="0" borderId="4" xfId="0" applyNumberFormat="1" applyFont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4" fontId="8" fillId="0" borderId="2" xfId="0" applyNumberFormat="1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3" fontId="3" fillId="0" borderId="4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4" borderId="9" xfId="1" applyFill="1" applyBorder="1"/>
    <xf numFmtId="3" fontId="8" fillId="0" borderId="3" xfId="0" applyNumberFormat="1" applyFont="1" applyBorder="1" applyAlignment="1">
      <alignment horizontal="right" vertical="center"/>
    </xf>
    <xf numFmtId="2" fontId="3" fillId="0" borderId="11" xfId="0" applyNumberFormat="1" applyFont="1" applyFill="1" applyBorder="1"/>
    <xf numFmtId="1" fontId="3" fillId="0" borderId="4" xfId="0" applyNumberFormat="1" applyFont="1" applyBorder="1" applyAlignment="1">
      <alignment horizontal="right" vertical="center"/>
    </xf>
    <xf numFmtId="1" fontId="3" fillId="0" borderId="11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4" fontId="3" fillId="0" borderId="0" xfId="0" applyNumberFormat="1" applyFont="1"/>
    <xf numFmtId="0" fontId="0" fillId="4" borderId="9" xfId="1" applyFont="1" applyFill="1" applyBorder="1"/>
    <xf numFmtId="165" fontId="9" fillId="0" borderId="3" xfId="0" applyNumberFormat="1" applyFont="1" applyBorder="1" applyAlignment="1">
      <alignment horizontal="right" vertical="center"/>
    </xf>
    <xf numFmtId="2" fontId="9" fillId="0" borderId="3" xfId="0" applyNumberFormat="1" applyFont="1" applyBorder="1" applyAlignment="1">
      <alignment horizontal="right" vertical="center"/>
    </xf>
    <xf numFmtId="3" fontId="3" fillId="0" borderId="4" xfId="0" applyNumberFormat="1" applyFont="1" applyBorder="1"/>
    <xf numFmtId="165" fontId="2" fillId="0" borderId="3" xfId="0" applyNumberFormat="1" applyFont="1" applyBorder="1" applyAlignment="1">
      <alignment horizontal="right" vertical="center"/>
    </xf>
    <xf numFmtId="165" fontId="2" fillId="0" borderId="3" xfId="0" applyNumberFormat="1" applyFont="1" applyFill="1" applyBorder="1"/>
    <xf numFmtId="165" fontId="2" fillId="0" borderId="6" xfId="0" applyNumberFormat="1" applyFont="1" applyFill="1" applyBorder="1"/>
    <xf numFmtId="166" fontId="2" fillId="0" borderId="3" xfId="0" applyNumberFormat="1" applyFont="1" applyFill="1" applyBorder="1"/>
    <xf numFmtId="4" fontId="9" fillId="0" borderId="3" xfId="0" applyNumberFormat="1" applyFont="1" applyBorder="1" applyAlignment="1">
      <alignment horizontal="right" vertical="center"/>
    </xf>
    <xf numFmtId="1" fontId="7" fillId="0" borderId="3" xfId="0" applyNumberFormat="1" applyFont="1" applyFill="1" applyBorder="1"/>
    <xf numFmtId="4" fontId="2" fillId="5" borderId="9" xfId="0" applyNumberFormat="1" applyFont="1" applyFill="1" applyBorder="1" applyAlignment="1">
      <alignment horizontal="right" vertical="center"/>
    </xf>
    <xf numFmtId="4" fontId="4" fillId="0" borderId="3" xfId="0" applyNumberFormat="1" applyFont="1" applyBorder="1" applyAlignment="1">
      <alignment horizontal="left" vertical="center"/>
    </xf>
    <xf numFmtId="4" fontId="8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left" vertical="center"/>
    </xf>
    <xf numFmtId="1" fontId="9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/>
    </xf>
    <xf numFmtId="0" fontId="3" fillId="0" borderId="0" xfId="0" applyFont="1" applyBorder="1"/>
    <xf numFmtId="0" fontId="0" fillId="0" borderId="12" xfId="0" applyFont="1" applyBorder="1"/>
    <xf numFmtId="0" fontId="0" fillId="0" borderId="9" xfId="0" applyBorder="1"/>
    <xf numFmtId="3" fontId="9" fillId="0" borderId="4" xfId="0" applyNumberFormat="1" applyFont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right" vertical="center"/>
    </xf>
    <xf numFmtId="0" fontId="1" fillId="0" borderId="9" xfId="0" applyFont="1" applyBorder="1"/>
    <xf numFmtId="2" fontId="3" fillId="0" borderId="10" xfId="0" applyNumberFormat="1" applyFont="1" applyBorder="1"/>
    <xf numFmtId="0" fontId="0" fillId="0" borderId="9" xfId="0" applyFill="1" applyBorder="1"/>
    <xf numFmtId="43" fontId="3" fillId="0" borderId="0" xfId="0" applyNumberFormat="1" applyFont="1"/>
    <xf numFmtId="0" fontId="0" fillId="0" borderId="13" xfId="0" applyFont="1" applyFill="1" applyBorder="1"/>
    <xf numFmtId="3" fontId="8" fillId="0" borderId="3" xfId="0" applyNumberFormat="1" applyFont="1" applyBorder="1" applyAlignment="1">
      <alignment horizontal="center" vertical="center"/>
    </xf>
    <xf numFmtId="166" fontId="8" fillId="0" borderId="3" xfId="0" applyNumberFormat="1" applyFont="1" applyFill="1" applyBorder="1"/>
    <xf numFmtId="165" fontId="9" fillId="0" borderId="3" xfId="0" applyNumberFormat="1" applyFont="1" applyFill="1" applyBorder="1" applyAlignment="1">
      <alignment horizontal="center"/>
    </xf>
    <xf numFmtId="166" fontId="9" fillId="0" borderId="3" xfId="0" applyNumberFormat="1" applyFont="1" applyFill="1" applyBorder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1" fontId="3" fillId="0" borderId="3" xfId="0" applyNumberFormat="1" applyFont="1" applyFill="1" applyBorder="1"/>
    <xf numFmtId="1" fontId="3" fillId="0" borderId="14" xfId="0" applyNumberFormat="1" applyFont="1" applyBorder="1"/>
    <xf numFmtId="3" fontId="2" fillId="0" borderId="3" xfId="0" applyNumberFormat="1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1" fontId="3" fillId="0" borderId="15" xfId="0" applyNumberFormat="1" applyFont="1" applyBorder="1"/>
    <xf numFmtId="0" fontId="3" fillId="0" borderId="16" xfId="0" applyFont="1" applyBorder="1"/>
    <xf numFmtId="4" fontId="3" fillId="0" borderId="9" xfId="0" applyNumberFormat="1" applyFont="1" applyBorder="1" applyAlignment="1">
      <alignment horizontal="right" vertical="center"/>
    </xf>
    <xf numFmtId="4" fontId="2" fillId="0" borderId="0" xfId="0" applyNumberFormat="1" applyFont="1" applyFill="1" applyBorder="1"/>
    <xf numFmtId="0" fontId="3" fillId="0" borderId="17" xfId="0" applyFont="1" applyBorder="1"/>
    <xf numFmtId="3" fontId="2" fillId="0" borderId="0" xfId="0" applyNumberFormat="1" applyFont="1" applyBorder="1"/>
    <xf numFmtId="4" fontId="2" fillId="0" borderId="0" xfId="0" applyNumberFormat="1" applyFont="1" applyBorder="1"/>
    <xf numFmtId="1" fontId="2" fillId="0" borderId="0" xfId="0" applyNumberFormat="1" applyFont="1" applyBorder="1"/>
    <xf numFmtId="1" fontId="2" fillId="0" borderId="0" xfId="0" applyNumberFormat="1" applyFont="1" applyFill="1" applyBorder="1"/>
    <xf numFmtId="4" fontId="3" fillId="0" borderId="0" xfId="0" applyNumberFormat="1" applyFont="1" applyBorder="1"/>
    <xf numFmtId="0" fontId="2" fillId="0" borderId="0" xfId="0" applyFont="1"/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Fill="1" applyBorder="1"/>
    <xf numFmtId="4" fontId="13" fillId="0" borderId="0" xfId="0" applyNumberFormat="1" applyFont="1" applyFill="1" applyBorder="1"/>
    <xf numFmtId="4" fontId="12" fillId="0" borderId="0" xfId="0" applyNumberFormat="1" applyFont="1" applyFill="1" applyBorder="1"/>
    <xf numFmtId="167" fontId="12" fillId="0" borderId="0" xfId="0" applyNumberFormat="1" applyFont="1" applyBorder="1"/>
    <xf numFmtId="165" fontId="13" fillId="0" borderId="0" xfId="0" applyNumberFormat="1" applyFont="1" applyBorder="1"/>
    <xf numFmtId="165" fontId="2" fillId="0" borderId="0" xfId="0" applyNumberFormat="1" applyFont="1" applyBorder="1"/>
    <xf numFmtId="0" fontId="4" fillId="0" borderId="0" xfId="0" applyFont="1"/>
    <xf numFmtId="0" fontId="14" fillId="0" borderId="0" xfId="0" applyFont="1"/>
    <xf numFmtId="4" fontId="14" fillId="0" borderId="0" xfId="0" applyNumberFormat="1" applyFont="1"/>
    <xf numFmtId="0" fontId="4" fillId="0" borderId="0" xfId="0" applyFont="1" applyFill="1"/>
    <xf numFmtId="168" fontId="5" fillId="0" borderId="0" xfId="0" applyNumberFormat="1" applyFont="1"/>
    <xf numFmtId="169" fontId="4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top" wrapText="1"/>
    </xf>
  </cellXfs>
  <cellStyles count="2">
    <cellStyle name="Normale" xfId="0" builtinId="0"/>
    <cellStyle name="Normale 2" xfId="1" xr:uid="{D00C199C-C507-4E61-8BE4-BDCA97C1FE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ubblica\Gianna\FIS%202022_2023\FIS%20ATA%202022_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 2021-22 ATA"/>
      <sheetName val="FUNZ MISTA MENSA"/>
      <sheetName val="ASS.TI AMM.VI"/>
      <sheetName val="COLL.SCOL."/>
      <sheetName val="Rapporto compatibilità"/>
    </sheetNames>
    <sheetDataSet>
      <sheetData sheetId="0"/>
      <sheetData sheetId="1"/>
      <sheetData sheetId="2">
        <row r="9">
          <cell r="E9">
            <v>315</v>
          </cell>
          <cell r="F9">
            <v>581.21</v>
          </cell>
          <cell r="G9">
            <v>79.62</v>
          </cell>
          <cell r="H9">
            <v>81.52</v>
          </cell>
          <cell r="I9">
            <v>153.06</v>
          </cell>
          <cell r="J9">
            <v>583.11</v>
          </cell>
        </row>
        <row r="10">
          <cell r="E10">
            <v>229</v>
          </cell>
          <cell r="F10">
            <v>387.47</v>
          </cell>
          <cell r="G10">
            <v>47.51</v>
          </cell>
          <cell r="H10">
            <v>59.26</v>
          </cell>
          <cell r="I10">
            <v>111.27</v>
          </cell>
          <cell r="J10">
            <v>399.22</v>
          </cell>
        </row>
        <row r="11">
          <cell r="E11">
            <v>324.60000000000002</v>
          </cell>
          <cell r="F11">
            <v>746.31000000000006</v>
          </cell>
          <cell r="G11">
            <v>82.61</v>
          </cell>
          <cell r="H11">
            <v>84</v>
          </cell>
          <cell r="I11">
            <v>157.72</v>
          </cell>
          <cell r="J11">
            <v>747.7</v>
          </cell>
        </row>
        <row r="12">
          <cell r="E12">
            <v>331</v>
          </cell>
          <cell r="F12">
            <v>746.31000000000006</v>
          </cell>
          <cell r="G12">
            <v>69.52</v>
          </cell>
          <cell r="H12">
            <v>85.66</v>
          </cell>
          <cell r="I12">
            <v>160.83000000000001</v>
          </cell>
          <cell r="J12">
            <v>762.45</v>
          </cell>
        </row>
        <row r="13">
          <cell r="E13">
            <v>327</v>
          </cell>
          <cell r="F13">
            <v>746.31000000000006</v>
          </cell>
          <cell r="G13">
            <v>77.7</v>
          </cell>
          <cell r="H13">
            <v>84.63</v>
          </cell>
          <cell r="I13">
            <v>158.88999999999999</v>
          </cell>
          <cell r="J13">
            <v>753.24</v>
          </cell>
        </row>
        <row r="14">
          <cell r="E14">
            <v>231</v>
          </cell>
          <cell r="F14">
            <v>497.54</v>
          </cell>
          <cell r="G14">
            <v>57.19</v>
          </cell>
          <cell r="H14">
            <v>59.78</v>
          </cell>
          <cell r="I14">
            <v>112.24</v>
          </cell>
          <cell r="J14">
            <v>500.13</v>
          </cell>
        </row>
        <row r="15">
          <cell r="E15">
            <v>211</v>
          </cell>
          <cell r="F15">
            <v>497.54</v>
          </cell>
          <cell r="G15">
            <v>95.31</v>
          </cell>
          <cell r="H15">
            <v>54.61</v>
          </cell>
          <cell r="I15">
            <v>102.52</v>
          </cell>
          <cell r="J15">
            <v>456.84000000000003</v>
          </cell>
        </row>
      </sheetData>
      <sheetData sheetId="3">
        <row r="6">
          <cell r="F6">
            <v>285</v>
          </cell>
          <cell r="G6">
            <v>643.92000000000007</v>
          </cell>
          <cell r="H6">
            <v>136.71</v>
          </cell>
          <cell r="J6">
            <v>141.13</v>
          </cell>
          <cell r="K6">
            <v>124.41</v>
          </cell>
          <cell r="L6">
            <v>627.20000000000005</v>
          </cell>
        </row>
        <row r="7">
          <cell r="F7">
            <v>281</v>
          </cell>
          <cell r="G7">
            <v>536.6</v>
          </cell>
          <cell r="H7">
            <v>134.79</v>
          </cell>
          <cell r="J7">
            <v>54.86</v>
          </cell>
          <cell r="K7">
            <v>122.66</v>
          </cell>
          <cell r="L7">
            <v>604.4</v>
          </cell>
        </row>
        <row r="8">
          <cell r="F8">
            <v>157</v>
          </cell>
          <cell r="G8">
            <v>643.92000000000007</v>
          </cell>
          <cell r="H8">
            <v>75.31</v>
          </cell>
          <cell r="J8">
            <v>366.95</v>
          </cell>
          <cell r="K8">
            <v>68.53</v>
          </cell>
          <cell r="L8">
            <v>345.50000000000011</v>
          </cell>
        </row>
        <row r="9">
          <cell r="F9">
            <v>295</v>
          </cell>
          <cell r="G9">
            <v>508.56</v>
          </cell>
          <cell r="H9">
            <v>141.5</v>
          </cell>
          <cell r="J9">
            <v>97.53</v>
          </cell>
          <cell r="K9">
            <v>128.77000000000001</v>
          </cell>
          <cell r="L9">
            <v>539.79999999999995</v>
          </cell>
        </row>
        <row r="10">
          <cell r="F10">
            <v>310</v>
          </cell>
          <cell r="G10">
            <v>643.92000000000007</v>
          </cell>
          <cell r="H10">
            <v>148.69999999999999</v>
          </cell>
          <cell r="J10">
            <v>97.03</v>
          </cell>
          <cell r="K10">
            <v>135.32</v>
          </cell>
          <cell r="L10">
            <v>682.21</v>
          </cell>
        </row>
        <row r="11">
          <cell r="F11">
            <v>267</v>
          </cell>
          <cell r="G11">
            <v>643.92000000000007</v>
          </cell>
          <cell r="H11">
            <v>128.07</v>
          </cell>
          <cell r="J11">
            <v>172.89</v>
          </cell>
          <cell r="K11">
            <v>116.55</v>
          </cell>
          <cell r="L11">
            <v>587.58000000000004</v>
          </cell>
        </row>
        <row r="12">
          <cell r="F12">
            <v>97</v>
          </cell>
          <cell r="G12">
            <v>321.96000000000004</v>
          </cell>
          <cell r="H12">
            <v>46.53</v>
          </cell>
          <cell r="J12">
            <v>121.77</v>
          </cell>
          <cell r="K12">
            <v>42.34</v>
          </cell>
          <cell r="L12">
            <v>242.53000000000006</v>
          </cell>
        </row>
        <row r="15">
          <cell r="F15">
            <v>234</v>
          </cell>
          <cell r="G15">
            <v>339.04</v>
          </cell>
          <cell r="H15">
            <v>112.24</v>
          </cell>
          <cell r="J15">
            <v>35.07</v>
          </cell>
          <cell r="K15">
            <v>102.15</v>
          </cell>
          <cell r="L15">
            <v>406.12</v>
          </cell>
        </row>
        <row r="16">
          <cell r="F16">
            <v>318</v>
          </cell>
          <cell r="G16">
            <v>643.92000000000007</v>
          </cell>
          <cell r="H16">
            <v>152.54</v>
          </cell>
          <cell r="J16">
            <v>82.92</v>
          </cell>
          <cell r="K16">
            <v>138.81</v>
          </cell>
          <cell r="L16">
            <v>699.80000000000018</v>
          </cell>
        </row>
        <row r="19">
          <cell r="F19">
            <v>321</v>
          </cell>
          <cell r="G19">
            <v>643.92000000000007</v>
          </cell>
          <cell r="H19">
            <v>153.97999999999999</v>
          </cell>
          <cell r="J19">
            <v>77.62</v>
          </cell>
          <cell r="K19">
            <v>140.12</v>
          </cell>
          <cell r="L19">
            <v>706.40000000000009</v>
          </cell>
        </row>
        <row r="20">
          <cell r="F20">
            <v>269</v>
          </cell>
          <cell r="G20">
            <v>643.92000000000007</v>
          </cell>
          <cell r="H20">
            <v>129.03</v>
          </cell>
          <cell r="J20">
            <v>169.36</v>
          </cell>
          <cell r="K20">
            <v>117.42</v>
          </cell>
          <cell r="L20">
            <v>591.98</v>
          </cell>
        </row>
        <row r="21">
          <cell r="F21">
            <v>200</v>
          </cell>
          <cell r="G21">
            <v>429.28000000000003</v>
          </cell>
          <cell r="H21">
            <v>95.94</v>
          </cell>
          <cell r="J21">
            <v>100.33</v>
          </cell>
          <cell r="K21">
            <v>87.3</v>
          </cell>
          <cell r="L21">
            <v>416.25000000000006</v>
          </cell>
        </row>
        <row r="22">
          <cell r="F22">
            <v>75</v>
          </cell>
          <cell r="G22">
            <v>214.64000000000001</v>
          </cell>
          <cell r="H22">
            <v>35.979999999999997</v>
          </cell>
          <cell r="J22">
            <v>59.85</v>
          </cell>
          <cell r="K22">
            <v>32.74</v>
          </cell>
          <cell r="L22">
            <v>187.53000000000003</v>
          </cell>
        </row>
        <row r="25">
          <cell r="F25">
            <v>257</v>
          </cell>
          <cell r="G25">
            <v>643.92000000000007</v>
          </cell>
          <cell r="H25">
            <v>123.28</v>
          </cell>
          <cell r="J25">
            <v>190.53</v>
          </cell>
          <cell r="K25">
            <v>112.19</v>
          </cell>
          <cell r="L25">
            <v>565.58000000000015</v>
          </cell>
        </row>
        <row r="26">
          <cell r="F26">
            <v>323</v>
          </cell>
          <cell r="G26">
            <v>508.56</v>
          </cell>
          <cell r="H26">
            <v>154.94</v>
          </cell>
          <cell r="J26">
            <v>58.52</v>
          </cell>
          <cell r="K26">
            <v>141</v>
          </cell>
          <cell r="L26">
            <v>591.04</v>
          </cell>
        </row>
        <row r="27">
          <cell r="F27">
            <v>294</v>
          </cell>
          <cell r="G27">
            <v>508.56</v>
          </cell>
          <cell r="H27">
            <v>141.03</v>
          </cell>
          <cell r="J27">
            <v>98.93</v>
          </cell>
          <cell r="K27">
            <v>128.34</v>
          </cell>
          <cell r="L27">
            <v>537.97</v>
          </cell>
        </row>
        <row r="30">
          <cell r="F30">
            <v>326</v>
          </cell>
          <cell r="G30">
            <v>643.92000000000007</v>
          </cell>
          <cell r="H30">
            <v>156.37</v>
          </cell>
          <cell r="J30">
            <v>68.8</v>
          </cell>
          <cell r="K30">
            <v>142.31</v>
          </cell>
          <cell r="L30">
            <v>717.41000000000008</v>
          </cell>
        </row>
        <row r="31">
          <cell r="F31">
            <v>344</v>
          </cell>
          <cell r="G31">
            <v>643.92000000000007</v>
          </cell>
          <cell r="H31">
            <v>165.01</v>
          </cell>
          <cell r="J31">
            <v>37.049999999999997</v>
          </cell>
          <cell r="K31">
            <v>150.16</v>
          </cell>
          <cell r="L31">
            <v>757.0100000000001</v>
          </cell>
        </row>
        <row r="34">
          <cell r="G34">
            <v>9806.4000000000015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78BBA-F1B3-4971-BC46-6A1B843A7DBA}">
  <sheetPr>
    <pageSetUpPr fitToPage="1"/>
  </sheetPr>
  <dimension ref="A1:AN71"/>
  <sheetViews>
    <sheetView tabSelected="1" zoomScaleNormal="100" zoomScaleSheetLayoutView="100" workbookViewId="0">
      <pane ySplit="4" topLeftCell="A5" activePane="bottomLeft" state="frozen"/>
      <selection pane="bottomLeft" activeCell="AI13" sqref="AI13"/>
    </sheetView>
  </sheetViews>
  <sheetFormatPr defaultRowHeight="15" x14ac:dyDescent="0.2"/>
  <cols>
    <col min="1" max="1" width="36.7109375" style="122" customWidth="1"/>
    <col min="2" max="2" width="5.5703125" style="122" customWidth="1"/>
    <col min="3" max="3" width="1.28515625" style="123" customWidth="1"/>
    <col min="4" max="4" width="2.42578125" style="122" customWidth="1"/>
    <col min="5" max="5" width="1.42578125" style="122" customWidth="1"/>
    <col min="6" max="6" width="2" style="122" customWidth="1"/>
    <col min="7" max="7" width="1.42578125" style="122" customWidth="1"/>
    <col min="8" max="8" width="2.7109375" style="122" customWidth="1"/>
    <col min="9" max="9" width="5.28515625" style="122" customWidth="1"/>
    <col min="10" max="10" width="12.85546875" style="122" bestFit="1" customWidth="1"/>
    <col min="11" max="11" width="6.7109375" style="122" customWidth="1"/>
    <col min="12" max="12" width="10.85546875" style="123" hidden="1" customWidth="1"/>
    <col min="13" max="13" width="0" style="122" hidden="1" customWidth="1"/>
    <col min="14" max="14" width="0.42578125" style="122" customWidth="1"/>
    <col min="15" max="15" width="11.28515625" style="123" customWidth="1"/>
    <col min="16" max="16" width="0" style="122" hidden="1" customWidth="1"/>
    <col min="17" max="17" width="0" style="123" hidden="1" customWidth="1"/>
    <col min="18" max="24" width="0" style="122" hidden="1" customWidth="1"/>
    <col min="25" max="25" width="5.28515625" style="122" hidden="1" customWidth="1"/>
    <col min="26" max="26" width="4.42578125" style="122" customWidth="1"/>
    <col min="27" max="28" width="0" style="122" hidden="1" customWidth="1"/>
    <col min="29" max="29" width="8.5703125" style="125" hidden="1" customWidth="1"/>
    <col min="30" max="30" width="9.7109375" style="125" customWidth="1"/>
    <col min="31" max="31" width="12.28515625" style="125" customWidth="1"/>
    <col min="32" max="32" width="11.42578125" style="125" customWidth="1"/>
    <col min="33" max="33" width="11.28515625" style="2" customWidth="1"/>
    <col min="34" max="39" width="9.140625" style="122"/>
    <col min="40" max="40" width="9.42578125" style="122" bestFit="1" customWidth="1"/>
    <col min="41" max="256" width="9.140625" style="122"/>
    <col min="257" max="257" width="36.7109375" style="122" customWidth="1"/>
    <col min="258" max="258" width="5.5703125" style="122" customWidth="1"/>
    <col min="259" max="259" width="1.28515625" style="122" customWidth="1"/>
    <col min="260" max="260" width="2.42578125" style="122" customWidth="1"/>
    <col min="261" max="261" width="1.42578125" style="122" customWidth="1"/>
    <col min="262" max="262" width="2" style="122" customWidth="1"/>
    <col min="263" max="263" width="1.42578125" style="122" customWidth="1"/>
    <col min="264" max="264" width="2.7109375" style="122" customWidth="1"/>
    <col min="265" max="265" width="5.28515625" style="122" customWidth="1"/>
    <col min="266" max="266" width="12.85546875" style="122" bestFit="1" customWidth="1"/>
    <col min="267" max="267" width="6.7109375" style="122" customWidth="1"/>
    <col min="268" max="269" width="0" style="122" hidden="1" customWidth="1"/>
    <col min="270" max="270" width="0.42578125" style="122" customWidth="1"/>
    <col min="271" max="271" width="11.28515625" style="122" customWidth="1"/>
    <col min="272" max="281" width="0" style="122" hidden="1" customWidth="1"/>
    <col min="282" max="282" width="4.42578125" style="122" customWidth="1"/>
    <col min="283" max="285" width="0" style="122" hidden="1" customWidth="1"/>
    <col min="286" max="286" width="9.7109375" style="122" customWidth="1"/>
    <col min="287" max="287" width="12.28515625" style="122" customWidth="1"/>
    <col min="288" max="288" width="11.42578125" style="122" customWidth="1"/>
    <col min="289" max="289" width="11.28515625" style="122" customWidth="1"/>
    <col min="290" max="295" width="9.140625" style="122"/>
    <col min="296" max="296" width="9.42578125" style="122" bestFit="1" customWidth="1"/>
    <col min="297" max="512" width="9.140625" style="122"/>
    <col min="513" max="513" width="36.7109375" style="122" customWidth="1"/>
    <col min="514" max="514" width="5.5703125" style="122" customWidth="1"/>
    <col min="515" max="515" width="1.28515625" style="122" customWidth="1"/>
    <col min="516" max="516" width="2.42578125" style="122" customWidth="1"/>
    <col min="517" max="517" width="1.42578125" style="122" customWidth="1"/>
    <col min="518" max="518" width="2" style="122" customWidth="1"/>
    <col min="519" max="519" width="1.42578125" style="122" customWidth="1"/>
    <col min="520" max="520" width="2.7109375" style="122" customWidth="1"/>
    <col min="521" max="521" width="5.28515625" style="122" customWidth="1"/>
    <col min="522" max="522" width="12.85546875" style="122" bestFit="1" customWidth="1"/>
    <col min="523" max="523" width="6.7109375" style="122" customWidth="1"/>
    <col min="524" max="525" width="0" style="122" hidden="1" customWidth="1"/>
    <col min="526" max="526" width="0.42578125" style="122" customWidth="1"/>
    <col min="527" max="527" width="11.28515625" style="122" customWidth="1"/>
    <col min="528" max="537" width="0" style="122" hidden="1" customWidth="1"/>
    <col min="538" max="538" width="4.42578125" style="122" customWidth="1"/>
    <col min="539" max="541" width="0" style="122" hidden="1" customWidth="1"/>
    <col min="542" max="542" width="9.7109375" style="122" customWidth="1"/>
    <col min="543" max="543" width="12.28515625" style="122" customWidth="1"/>
    <col min="544" max="544" width="11.42578125" style="122" customWidth="1"/>
    <col min="545" max="545" width="11.28515625" style="122" customWidth="1"/>
    <col min="546" max="551" width="9.140625" style="122"/>
    <col min="552" max="552" width="9.42578125" style="122" bestFit="1" customWidth="1"/>
    <col min="553" max="768" width="9.140625" style="122"/>
    <col min="769" max="769" width="36.7109375" style="122" customWidth="1"/>
    <col min="770" max="770" width="5.5703125" style="122" customWidth="1"/>
    <col min="771" max="771" width="1.28515625" style="122" customWidth="1"/>
    <col min="772" max="772" width="2.42578125" style="122" customWidth="1"/>
    <col min="773" max="773" width="1.42578125" style="122" customWidth="1"/>
    <col min="774" max="774" width="2" style="122" customWidth="1"/>
    <col min="775" max="775" width="1.42578125" style="122" customWidth="1"/>
    <col min="776" max="776" width="2.7109375" style="122" customWidth="1"/>
    <col min="777" max="777" width="5.28515625" style="122" customWidth="1"/>
    <col min="778" max="778" width="12.85546875" style="122" bestFit="1" customWidth="1"/>
    <col min="779" max="779" width="6.7109375" style="122" customWidth="1"/>
    <col min="780" max="781" width="0" style="122" hidden="1" customWidth="1"/>
    <col min="782" max="782" width="0.42578125" style="122" customWidth="1"/>
    <col min="783" max="783" width="11.28515625" style="122" customWidth="1"/>
    <col min="784" max="793" width="0" style="122" hidden="1" customWidth="1"/>
    <col min="794" max="794" width="4.42578125" style="122" customWidth="1"/>
    <col min="795" max="797" width="0" style="122" hidden="1" customWidth="1"/>
    <col min="798" max="798" width="9.7109375" style="122" customWidth="1"/>
    <col min="799" max="799" width="12.28515625" style="122" customWidth="1"/>
    <col min="800" max="800" width="11.42578125" style="122" customWidth="1"/>
    <col min="801" max="801" width="11.28515625" style="122" customWidth="1"/>
    <col min="802" max="807" width="9.140625" style="122"/>
    <col min="808" max="808" width="9.42578125" style="122" bestFit="1" customWidth="1"/>
    <col min="809" max="1024" width="9.140625" style="122"/>
    <col min="1025" max="1025" width="36.7109375" style="122" customWidth="1"/>
    <col min="1026" max="1026" width="5.5703125" style="122" customWidth="1"/>
    <col min="1027" max="1027" width="1.28515625" style="122" customWidth="1"/>
    <col min="1028" max="1028" width="2.42578125" style="122" customWidth="1"/>
    <col min="1029" max="1029" width="1.42578125" style="122" customWidth="1"/>
    <col min="1030" max="1030" width="2" style="122" customWidth="1"/>
    <col min="1031" max="1031" width="1.42578125" style="122" customWidth="1"/>
    <col min="1032" max="1032" width="2.7109375" style="122" customWidth="1"/>
    <col min="1033" max="1033" width="5.28515625" style="122" customWidth="1"/>
    <col min="1034" max="1034" width="12.85546875" style="122" bestFit="1" customWidth="1"/>
    <col min="1035" max="1035" width="6.7109375" style="122" customWidth="1"/>
    <col min="1036" max="1037" width="0" style="122" hidden="1" customWidth="1"/>
    <col min="1038" max="1038" width="0.42578125" style="122" customWidth="1"/>
    <col min="1039" max="1039" width="11.28515625" style="122" customWidth="1"/>
    <col min="1040" max="1049" width="0" style="122" hidden="1" customWidth="1"/>
    <col min="1050" max="1050" width="4.42578125" style="122" customWidth="1"/>
    <col min="1051" max="1053" width="0" style="122" hidden="1" customWidth="1"/>
    <col min="1054" max="1054" width="9.7109375" style="122" customWidth="1"/>
    <col min="1055" max="1055" width="12.28515625" style="122" customWidth="1"/>
    <col min="1056" max="1056" width="11.42578125" style="122" customWidth="1"/>
    <col min="1057" max="1057" width="11.28515625" style="122" customWidth="1"/>
    <col min="1058" max="1063" width="9.140625" style="122"/>
    <col min="1064" max="1064" width="9.42578125" style="122" bestFit="1" customWidth="1"/>
    <col min="1065" max="1280" width="9.140625" style="122"/>
    <col min="1281" max="1281" width="36.7109375" style="122" customWidth="1"/>
    <col min="1282" max="1282" width="5.5703125" style="122" customWidth="1"/>
    <col min="1283" max="1283" width="1.28515625" style="122" customWidth="1"/>
    <col min="1284" max="1284" width="2.42578125" style="122" customWidth="1"/>
    <col min="1285" max="1285" width="1.42578125" style="122" customWidth="1"/>
    <col min="1286" max="1286" width="2" style="122" customWidth="1"/>
    <col min="1287" max="1287" width="1.42578125" style="122" customWidth="1"/>
    <col min="1288" max="1288" width="2.7109375" style="122" customWidth="1"/>
    <col min="1289" max="1289" width="5.28515625" style="122" customWidth="1"/>
    <col min="1290" max="1290" width="12.85546875" style="122" bestFit="1" customWidth="1"/>
    <col min="1291" max="1291" width="6.7109375" style="122" customWidth="1"/>
    <col min="1292" max="1293" width="0" style="122" hidden="1" customWidth="1"/>
    <col min="1294" max="1294" width="0.42578125" style="122" customWidth="1"/>
    <col min="1295" max="1295" width="11.28515625" style="122" customWidth="1"/>
    <col min="1296" max="1305" width="0" style="122" hidden="1" customWidth="1"/>
    <col min="1306" max="1306" width="4.42578125" style="122" customWidth="1"/>
    <col min="1307" max="1309" width="0" style="122" hidden="1" customWidth="1"/>
    <col min="1310" max="1310" width="9.7109375" style="122" customWidth="1"/>
    <col min="1311" max="1311" width="12.28515625" style="122" customWidth="1"/>
    <col min="1312" max="1312" width="11.42578125" style="122" customWidth="1"/>
    <col min="1313" max="1313" width="11.28515625" style="122" customWidth="1"/>
    <col min="1314" max="1319" width="9.140625" style="122"/>
    <col min="1320" max="1320" width="9.42578125" style="122" bestFit="1" customWidth="1"/>
    <col min="1321" max="1536" width="9.140625" style="122"/>
    <col min="1537" max="1537" width="36.7109375" style="122" customWidth="1"/>
    <col min="1538" max="1538" width="5.5703125" style="122" customWidth="1"/>
    <col min="1539" max="1539" width="1.28515625" style="122" customWidth="1"/>
    <col min="1540" max="1540" width="2.42578125" style="122" customWidth="1"/>
    <col min="1541" max="1541" width="1.42578125" style="122" customWidth="1"/>
    <col min="1542" max="1542" width="2" style="122" customWidth="1"/>
    <col min="1543" max="1543" width="1.42578125" style="122" customWidth="1"/>
    <col min="1544" max="1544" width="2.7109375" style="122" customWidth="1"/>
    <col min="1545" max="1545" width="5.28515625" style="122" customWidth="1"/>
    <col min="1546" max="1546" width="12.85546875" style="122" bestFit="1" customWidth="1"/>
    <col min="1547" max="1547" width="6.7109375" style="122" customWidth="1"/>
    <col min="1548" max="1549" width="0" style="122" hidden="1" customWidth="1"/>
    <col min="1550" max="1550" width="0.42578125" style="122" customWidth="1"/>
    <col min="1551" max="1551" width="11.28515625" style="122" customWidth="1"/>
    <col min="1552" max="1561" width="0" style="122" hidden="1" customWidth="1"/>
    <col min="1562" max="1562" width="4.42578125" style="122" customWidth="1"/>
    <col min="1563" max="1565" width="0" style="122" hidden="1" customWidth="1"/>
    <col min="1566" max="1566" width="9.7109375" style="122" customWidth="1"/>
    <col min="1567" max="1567" width="12.28515625" style="122" customWidth="1"/>
    <col min="1568" max="1568" width="11.42578125" style="122" customWidth="1"/>
    <col min="1569" max="1569" width="11.28515625" style="122" customWidth="1"/>
    <col min="1570" max="1575" width="9.140625" style="122"/>
    <col min="1576" max="1576" width="9.42578125" style="122" bestFit="1" customWidth="1"/>
    <col min="1577" max="1792" width="9.140625" style="122"/>
    <col min="1793" max="1793" width="36.7109375" style="122" customWidth="1"/>
    <col min="1794" max="1794" width="5.5703125" style="122" customWidth="1"/>
    <col min="1795" max="1795" width="1.28515625" style="122" customWidth="1"/>
    <col min="1796" max="1796" width="2.42578125" style="122" customWidth="1"/>
    <col min="1797" max="1797" width="1.42578125" style="122" customWidth="1"/>
    <col min="1798" max="1798" width="2" style="122" customWidth="1"/>
    <col min="1799" max="1799" width="1.42578125" style="122" customWidth="1"/>
    <col min="1800" max="1800" width="2.7109375" style="122" customWidth="1"/>
    <col min="1801" max="1801" width="5.28515625" style="122" customWidth="1"/>
    <col min="1802" max="1802" width="12.85546875" style="122" bestFit="1" customWidth="1"/>
    <col min="1803" max="1803" width="6.7109375" style="122" customWidth="1"/>
    <col min="1804" max="1805" width="0" style="122" hidden="1" customWidth="1"/>
    <col min="1806" max="1806" width="0.42578125" style="122" customWidth="1"/>
    <col min="1807" max="1807" width="11.28515625" style="122" customWidth="1"/>
    <col min="1808" max="1817" width="0" style="122" hidden="1" customWidth="1"/>
    <col min="1818" max="1818" width="4.42578125" style="122" customWidth="1"/>
    <col min="1819" max="1821" width="0" style="122" hidden="1" customWidth="1"/>
    <col min="1822" max="1822" width="9.7109375" style="122" customWidth="1"/>
    <col min="1823" max="1823" width="12.28515625" style="122" customWidth="1"/>
    <col min="1824" max="1824" width="11.42578125" style="122" customWidth="1"/>
    <col min="1825" max="1825" width="11.28515625" style="122" customWidth="1"/>
    <col min="1826" max="1831" width="9.140625" style="122"/>
    <col min="1832" max="1832" width="9.42578125" style="122" bestFit="1" customWidth="1"/>
    <col min="1833" max="2048" width="9.140625" style="122"/>
    <col min="2049" max="2049" width="36.7109375" style="122" customWidth="1"/>
    <col min="2050" max="2050" width="5.5703125" style="122" customWidth="1"/>
    <col min="2051" max="2051" width="1.28515625" style="122" customWidth="1"/>
    <col min="2052" max="2052" width="2.42578125" style="122" customWidth="1"/>
    <col min="2053" max="2053" width="1.42578125" style="122" customWidth="1"/>
    <col min="2054" max="2054" width="2" style="122" customWidth="1"/>
    <col min="2055" max="2055" width="1.42578125" style="122" customWidth="1"/>
    <col min="2056" max="2056" width="2.7109375" style="122" customWidth="1"/>
    <col min="2057" max="2057" width="5.28515625" style="122" customWidth="1"/>
    <col min="2058" max="2058" width="12.85546875" style="122" bestFit="1" customWidth="1"/>
    <col min="2059" max="2059" width="6.7109375" style="122" customWidth="1"/>
    <col min="2060" max="2061" width="0" style="122" hidden="1" customWidth="1"/>
    <col min="2062" max="2062" width="0.42578125" style="122" customWidth="1"/>
    <col min="2063" max="2063" width="11.28515625" style="122" customWidth="1"/>
    <col min="2064" max="2073" width="0" style="122" hidden="1" customWidth="1"/>
    <col min="2074" max="2074" width="4.42578125" style="122" customWidth="1"/>
    <col min="2075" max="2077" width="0" style="122" hidden="1" customWidth="1"/>
    <col min="2078" max="2078" width="9.7109375" style="122" customWidth="1"/>
    <col min="2079" max="2079" width="12.28515625" style="122" customWidth="1"/>
    <col min="2080" max="2080" width="11.42578125" style="122" customWidth="1"/>
    <col min="2081" max="2081" width="11.28515625" style="122" customWidth="1"/>
    <col min="2082" max="2087" width="9.140625" style="122"/>
    <col min="2088" max="2088" width="9.42578125" style="122" bestFit="1" customWidth="1"/>
    <col min="2089" max="2304" width="9.140625" style="122"/>
    <col min="2305" max="2305" width="36.7109375" style="122" customWidth="1"/>
    <col min="2306" max="2306" width="5.5703125" style="122" customWidth="1"/>
    <col min="2307" max="2307" width="1.28515625" style="122" customWidth="1"/>
    <col min="2308" max="2308" width="2.42578125" style="122" customWidth="1"/>
    <col min="2309" max="2309" width="1.42578125" style="122" customWidth="1"/>
    <col min="2310" max="2310" width="2" style="122" customWidth="1"/>
    <col min="2311" max="2311" width="1.42578125" style="122" customWidth="1"/>
    <col min="2312" max="2312" width="2.7109375" style="122" customWidth="1"/>
    <col min="2313" max="2313" width="5.28515625" style="122" customWidth="1"/>
    <col min="2314" max="2314" width="12.85546875" style="122" bestFit="1" customWidth="1"/>
    <col min="2315" max="2315" width="6.7109375" style="122" customWidth="1"/>
    <col min="2316" max="2317" width="0" style="122" hidden="1" customWidth="1"/>
    <col min="2318" max="2318" width="0.42578125" style="122" customWidth="1"/>
    <col min="2319" max="2319" width="11.28515625" style="122" customWidth="1"/>
    <col min="2320" max="2329" width="0" style="122" hidden="1" customWidth="1"/>
    <col min="2330" max="2330" width="4.42578125" style="122" customWidth="1"/>
    <col min="2331" max="2333" width="0" style="122" hidden="1" customWidth="1"/>
    <col min="2334" max="2334" width="9.7109375" style="122" customWidth="1"/>
    <col min="2335" max="2335" width="12.28515625" style="122" customWidth="1"/>
    <col min="2336" max="2336" width="11.42578125" style="122" customWidth="1"/>
    <col min="2337" max="2337" width="11.28515625" style="122" customWidth="1"/>
    <col min="2338" max="2343" width="9.140625" style="122"/>
    <col min="2344" max="2344" width="9.42578125" style="122" bestFit="1" customWidth="1"/>
    <col min="2345" max="2560" width="9.140625" style="122"/>
    <col min="2561" max="2561" width="36.7109375" style="122" customWidth="1"/>
    <col min="2562" max="2562" width="5.5703125" style="122" customWidth="1"/>
    <col min="2563" max="2563" width="1.28515625" style="122" customWidth="1"/>
    <col min="2564" max="2564" width="2.42578125" style="122" customWidth="1"/>
    <col min="2565" max="2565" width="1.42578125" style="122" customWidth="1"/>
    <col min="2566" max="2566" width="2" style="122" customWidth="1"/>
    <col min="2567" max="2567" width="1.42578125" style="122" customWidth="1"/>
    <col min="2568" max="2568" width="2.7109375" style="122" customWidth="1"/>
    <col min="2569" max="2569" width="5.28515625" style="122" customWidth="1"/>
    <col min="2570" max="2570" width="12.85546875" style="122" bestFit="1" customWidth="1"/>
    <col min="2571" max="2571" width="6.7109375" style="122" customWidth="1"/>
    <col min="2572" max="2573" width="0" style="122" hidden="1" customWidth="1"/>
    <col min="2574" max="2574" width="0.42578125" style="122" customWidth="1"/>
    <col min="2575" max="2575" width="11.28515625" style="122" customWidth="1"/>
    <col min="2576" max="2585" width="0" style="122" hidden="1" customWidth="1"/>
    <col min="2586" max="2586" width="4.42578125" style="122" customWidth="1"/>
    <col min="2587" max="2589" width="0" style="122" hidden="1" customWidth="1"/>
    <col min="2590" max="2590" width="9.7109375" style="122" customWidth="1"/>
    <col min="2591" max="2591" width="12.28515625" style="122" customWidth="1"/>
    <col min="2592" max="2592" width="11.42578125" style="122" customWidth="1"/>
    <col min="2593" max="2593" width="11.28515625" style="122" customWidth="1"/>
    <col min="2594" max="2599" width="9.140625" style="122"/>
    <col min="2600" max="2600" width="9.42578125" style="122" bestFit="1" customWidth="1"/>
    <col min="2601" max="2816" width="9.140625" style="122"/>
    <col min="2817" max="2817" width="36.7109375" style="122" customWidth="1"/>
    <col min="2818" max="2818" width="5.5703125" style="122" customWidth="1"/>
    <col min="2819" max="2819" width="1.28515625" style="122" customWidth="1"/>
    <col min="2820" max="2820" width="2.42578125" style="122" customWidth="1"/>
    <col min="2821" max="2821" width="1.42578125" style="122" customWidth="1"/>
    <col min="2822" max="2822" width="2" style="122" customWidth="1"/>
    <col min="2823" max="2823" width="1.42578125" style="122" customWidth="1"/>
    <col min="2824" max="2824" width="2.7109375" style="122" customWidth="1"/>
    <col min="2825" max="2825" width="5.28515625" style="122" customWidth="1"/>
    <col min="2826" max="2826" width="12.85546875" style="122" bestFit="1" customWidth="1"/>
    <col min="2827" max="2827" width="6.7109375" style="122" customWidth="1"/>
    <col min="2828" max="2829" width="0" style="122" hidden="1" customWidth="1"/>
    <col min="2830" max="2830" width="0.42578125" style="122" customWidth="1"/>
    <col min="2831" max="2831" width="11.28515625" style="122" customWidth="1"/>
    <col min="2832" max="2841" width="0" style="122" hidden="1" customWidth="1"/>
    <col min="2842" max="2842" width="4.42578125" style="122" customWidth="1"/>
    <col min="2843" max="2845" width="0" style="122" hidden="1" customWidth="1"/>
    <col min="2846" max="2846" width="9.7109375" style="122" customWidth="1"/>
    <col min="2847" max="2847" width="12.28515625" style="122" customWidth="1"/>
    <col min="2848" max="2848" width="11.42578125" style="122" customWidth="1"/>
    <col min="2849" max="2849" width="11.28515625" style="122" customWidth="1"/>
    <col min="2850" max="2855" width="9.140625" style="122"/>
    <col min="2856" max="2856" width="9.42578125" style="122" bestFit="1" customWidth="1"/>
    <col min="2857" max="3072" width="9.140625" style="122"/>
    <col min="3073" max="3073" width="36.7109375" style="122" customWidth="1"/>
    <col min="3074" max="3074" width="5.5703125" style="122" customWidth="1"/>
    <col min="3075" max="3075" width="1.28515625" style="122" customWidth="1"/>
    <col min="3076" max="3076" width="2.42578125" style="122" customWidth="1"/>
    <col min="3077" max="3077" width="1.42578125" style="122" customWidth="1"/>
    <col min="3078" max="3078" width="2" style="122" customWidth="1"/>
    <col min="3079" max="3079" width="1.42578125" style="122" customWidth="1"/>
    <col min="3080" max="3080" width="2.7109375" style="122" customWidth="1"/>
    <col min="3081" max="3081" width="5.28515625" style="122" customWidth="1"/>
    <col min="3082" max="3082" width="12.85546875" style="122" bestFit="1" customWidth="1"/>
    <col min="3083" max="3083" width="6.7109375" style="122" customWidth="1"/>
    <col min="3084" max="3085" width="0" style="122" hidden="1" customWidth="1"/>
    <col min="3086" max="3086" width="0.42578125" style="122" customWidth="1"/>
    <col min="3087" max="3087" width="11.28515625" style="122" customWidth="1"/>
    <col min="3088" max="3097" width="0" style="122" hidden="1" customWidth="1"/>
    <col min="3098" max="3098" width="4.42578125" style="122" customWidth="1"/>
    <col min="3099" max="3101" width="0" style="122" hidden="1" customWidth="1"/>
    <col min="3102" max="3102" width="9.7109375" style="122" customWidth="1"/>
    <col min="3103" max="3103" width="12.28515625" style="122" customWidth="1"/>
    <col min="3104" max="3104" width="11.42578125" style="122" customWidth="1"/>
    <col min="3105" max="3105" width="11.28515625" style="122" customWidth="1"/>
    <col min="3106" max="3111" width="9.140625" style="122"/>
    <col min="3112" max="3112" width="9.42578125" style="122" bestFit="1" customWidth="1"/>
    <col min="3113" max="3328" width="9.140625" style="122"/>
    <col min="3329" max="3329" width="36.7109375" style="122" customWidth="1"/>
    <col min="3330" max="3330" width="5.5703125" style="122" customWidth="1"/>
    <col min="3331" max="3331" width="1.28515625" style="122" customWidth="1"/>
    <col min="3332" max="3332" width="2.42578125" style="122" customWidth="1"/>
    <col min="3333" max="3333" width="1.42578125" style="122" customWidth="1"/>
    <col min="3334" max="3334" width="2" style="122" customWidth="1"/>
    <col min="3335" max="3335" width="1.42578125" style="122" customWidth="1"/>
    <col min="3336" max="3336" width="2.7109375" style="122" customWidth="1"/>
    <col min="3337" max="3337" width="5.28515625" style="122" customWidth="1"/>
    <col min="3338" max="3338" width="12.85546875" style="122" bestFit="1" customWidth="1"/>
    <col min="3339" max="3339" width="6.7109375" style="122" customWidth="1"/>
    <col min="3340" max="3341" width="0" style="122" hidden="1" customWidth="1"/>
    <col min="3342" max="3342" width="0.42578125" style="122" customWidth="1"/>
    <col min="3343" max="3343" width="11.28515625" style="122" customWidth="1"/>
    <col min="3344" max="3353" width="0" style="122" hidden="1" customWidth="1"/>
    <col min="3354" max="3354" width="4.42578125" style="122" customWidth="1"/>
    <col min="3355" max="3357" width="0" style="122" hidden="1" customWidth="1"/>
    <col min="3358" max="3358" width="9.7109375" style="122" customWidth="1"/>
    <col min="3359" max="3359" width="12.28515625" style="122" customWidth="1"/>
    <col min="3360" max="3360" width="11.42578125" style="122" customWidth="1"/>
    <col min="3361" max="3361" width="11.28515625" style="122" customWidth="1"/>
    <col min="3362" max="3367" width="9.140625" style="122"/>
    <col min="3368" max="3368" width="9.42578125" style="122" bestFit="1" customWidth="1"/>
    <col min="3369" max="3584" width="9.140625" style="122"/>
    <col min="3585" max="3585" width="36.7109375" style="122" customWidth="1"/>
    <col min="3586" max="3586" width="5.5703125" style="122" customWidth="1"/>
    <col min="3587" max="3587" width="1.28515625" style="122" customWidth="1"/>
    <col min="3588" max="3588" width="2.42578125" style="122" customWidth="1"/>
    <col min="3589" max="3589" width="1.42578125" style="122" customWidth="1"/>
    <col min="3590" max="3590" width="2" style="122" customWidth="1"/>
    <col min="3591" max="3591" width="1.42578125" style="122" customWidth="1"/>
    <col min="3592" max="3592" width="2.7109375" style="122" customWidth="1"/>
    <col min="3593" max="3593" width="5.28515625" style="122" customWidth="1"/>
    <col min="3594" max="3594" width="12.85546875" style="122" bestFit="1" customWidth="1"/>
    <col min="3595" max="3595" width="6.7109375" style="122" customWidth="1"/>
    <col min="3596" max="3597" width="0" style="122" hidden="1" customWidth="1"/>
    <col min="3598" max="3598" width="0.42578125" style="122" customWidth="1"/>
    <col min="3599" max="3599" width="11.28515625" style="122" customWidth="1"/>
    <col min="3600" max="3609" width="0" style="122" hidden="1" customWidth="1"/>
    <col min="3610" max="3610" width="4.42578125" style="122" customWidth="1"/>
    <col min="3611" max="3613" width="0" style="122" hidden="1" customWidth="1"/>
    <col min="3614" max="3614" width="9.7109375" style="122" customWidth="1"/>
    <col min="3615" max="3615" width="12.28515625" style="122" customWidth="1"/>
    <col min="3616" max="3616" width="11.42578125" style="122" customWidth="1"/>
    <col min="3617" max="3617" width="11.28515625" style="122" customWidth="1"/>
    <col min="3618" max="3623" width="9.140625" style="122"/>
    <col min="3624" max="3624" width="9.42578125" style="122" bestFit="1" customWidth="1"/>
    <col min="3625" max="3840" width="9.140625" style="122"/>
    <col min="3841" max="3841" width="36.7109375" style="122" customWidth="1"/>
    <col min="3842" max="3842" width="5.5703125" style="122" customWidth="1"/>
    <col min="3843" max="3843" width="1.28515625" style="122" customWidth="1"/>
    <col min="3844" max="3844" width="2.42578125" style="122" customWidth="1"/>
    <col min="3845" max="3845" width="1.42578125" style="122" customWidth="1"/>
    <col min="3846" max="3846" width="2" style="122" customWidth="1"/>
    <col min="3847" max="3847" width="1.42578125" style="122" customWidth="1"/>
    <col min="3848" max="3848" width="2.7109375" style="122" customWidth="1"/>
    <col min="3849" max="3849" width="5.28515625" style="122" customWidth="1"/>
    <col min="3850" max="3850" width="12.85546875" style="122" bestFit="1" customWidth="1"/>
    <col min="3851" max="3851" width="6.7109375" style="122" customWidth="1"/>
    <col min="3852" max="3853" width="0" style="122" hidden="1" customWidth="1"/>
    <col min="3854" max="3854" width="0.42578125" style="122" customWidth="1"/>
    <col min="3855" max="3855" width="11.28515625" style="122" customWidth="1"/>
    <col min="3856" max="3865" width="0" style="122" hidden="1" customWidth="1"/>
    <col min="3866" max="3866" width="4.42578125" style="122" customWidth="1"/>
    <col min="3867" max="3869" width="0" style="122" hidden="1" customWidth="1"/>
    <col min="3870" max="3870" width="9.7109375" style="122" customWidth="1"/>
    <col min="3871" max="3871" width="12.28515625" style="122" customWidth="1"/>
    <col min="3872" max="3872" width="11.42578125" style="122" customWidth="1"/>
    <col min="3873" max="3873" width="11.28515625" style="122" customWidth="1"/>
    <col min="3874" max="3879" width="9.140625" style="122"/>
    <col min="3880" max="3880" width="9.42578125" style="122" bestFit="1" customWidth="1"/>
    <col min="3881" max="4096" width="9.140625" style="122"/>
    <col min="4097" max="4097" width="36.7109375" style="122" customWidth="1"/>
    <col min="4098" max="4098" width="5.5703125" style="122" customWidth="1"/>
    <col min="4099" max="4099" width="1.28515625" style="122" customWidth="1"/>
    <col min="4100" max="4100" width="2.42578125" style="122" customWidth="1"/>
    <col min="4101" max="4101" width="1.42578125" style="122" customWidth="1"/>
    <col min="4102" max="4102" width="2" style="122" customWidth="1"/>
    <col min="4103" max="4103" width="1.42578125" style="122" customWidth="1"/>
    <col min="4104" max="4104" width="2.7109375" style="122" customWidth="1"/>
    <col min="4105" max="4105" width="5.28515625" style="122" customWidth="1"/>
    <col min="4106" max="4106" width="12.85546875" style="122" bestFit="1" customWidth="1"/>
    <col min="4107" max="4107" width="6.7109375" style="122" customWidth="1"/>
    <col min="4108" max="4109" width="0" style="122" hidden="1" customWidth="1"/>
    <col min="4110" max="4110" width="0.42578125" style="122" customWidth="1"/>
    <col min="4111" max="4111" width="11.28515625" style="122" customWidth="1"/>
    <col min="4112" max="4121" width="0" style="122" hidden="1" customWidth="1"/>
    <col min="4122" max="4122" width="4.42578125" style="122" customWidth="1"/>
    <col min="4123" max="4125" width="0" style="122" hidden="1" customWidth="1"/>
    <col min="4126" max="4126" width="9.7109375" style="122" customWidth="1"/>
    <col min="4127" max="4127" width="12.28515625" style="122" customWidth="1"/>
    <col min="4128" max="4128" width="11.42578125" style="122" customWidth="1"/>
    <col min="4129" max="4129" width="11.28515625" style="122" customWidth="1"/>
    <col min="4130" max="4135" width="9.140625" style="122"/>
    <col min="4136" max="4136" width="9.42578125" style="122" bestFit="1" customWidth="1"/>
    <col min="4137" max="4352" width="9.140625" style="122"/>
    <col min="4353" max="4353" width="36.7109375" style="122" customWidth="1"/>
    <col min="4354" max="4354" width="5.5703125" style="122" customWidth="1"/>
    <col min="4355" max="4355" width="1.28515625" style="122" customWidth="1"/>
    <col min="4356" max="4356" width="2.42578125" style="122" customWidth="1"/>
    <col min="4357" max="4357" width="1.42578125" style="122" customWidth="1"/>
    <col min="4358" max="4358" width="2" style="122" customWidth="1"/>
    <col min="4359" max="4359" width="1.42578125" style="122" customWidth="1"/>
    <col min="4360" max="4360" width="2.7109375" style="122" customWidth="1"/>
    <col min="4361" max="4361" width="5.28515625" style="122" customWidth="1"/>
    <col min="4362" max="4362" width="12.85546875" style="122" bestFit="1" customWidth="1"/>
    <col min="4363" max="4363" width="6.7109375" style="122" customWidth="1"/>
    <col min="4364" max="4365" width="0" style="122" hidden="1" customWidth="1"/>
    <col min="4366" max="4366" width="0.42578125" style="122" customWidth="1"/>
    <col min="4367" max="4367" width="11.28515625" style="122" customWidth="1"/>
    <col min="4368" max="4377" width="0" style="122" hidden="1" customWidth="1"/>
    <col min="4378" max="4378" width="4.42578125" style="122" customWidth="1"/>
    <col min="4379" max="4381" width="0" style="122" hidden="1" customWidth="1"/>
    <col min="4382" max="4382" width="9.7109375" style="122" customWidth="1"/>
    <col min="4383" max="4383" width="12.28515625" style="122" customWidth="1"/>
    <col min="4384" max="4384" width="11.42578125" style="122" customWidth="1"/>
    <col min="4385" max="4385" width="11.28515625" style="122" customWidth="1"/>
    <col min="4386" max="4391" width="9.140625" style="122"/>
    <col min="4392" max="4392" width="9.42578125" style="122" bestFit="1" customWidth="1"/>
    <col min="4393" max="4608" width="9.140625" style="122"/>
    <col min="4609" max="4609" width="36.7109375" style="122" customWidth="1"/>
    <col min="4610" max="4610" width="5.5703125" style="122" customWidth="1"/>
    <col min="4611" max="4611" width="1.28515625" style="122" customWidth="1"/>
    <col min="4612" max="4612" width="2.42578125" style="122" customWidth="1"/>
    <col min="4613" max="4613" width="1.42578125" style="122" customWidth="1"/>
    <col min="4614" max="4614" width="2" style="122" customWidth="1"/>
    <col min="4615" max="4615" width="1.42578125" style="122" customWidth="1"/>
    <col min="4616" max="4616" width="2.7109375" style="122" customWidth="1"/>
    <col min="4617" max="4617" width="5.28515625" style="122" customWidth="1"/>
    <col min="4618" max="4618" width="12.85546875" style="122" bestFit="1" customWidth="1"/>
    <col min="4619" max="4619" width="6.7109375" style="122" customWidth="1"/>
    <col min="4620" max="4621" width="0" style="122" hidden="1" customWidth="1"/>
    <col min="4622" max="4622" width="0.42578125" style="122" customWidth="1"/>
    <col min="4623" max="4623" width="11.28515625" style="122" customWidth="1"/>
    <col min="4624" max="4633" width="0" style="122" hidden="1" customWidth="1"/>
    <col min="4634" max="4634" width="4.42578125" style="122" customWidth="1"/>
    <col min="4635" max="4637" width="0" style="122" hidden="1" customWidth="1"/>
    <col min="4638" max="4638" width="9.7109375" style="122" customWidth="1"/>
    <col min="4639" max="4639" width="12.28515625" style="122" customWidth="1"/>
    <col min="4640" max="4640" width="11.42578125" style="122" customWidth="1"/>
    <col min="4641" max="4641" width="11.28515625" style="122" customWidth="1"/>
    <col min="4642" max="4647" width="9.140625" style="122"/>
    <col min="4648" max="4648" width="9.42578125" style="122" bestFit="1" customWidth="1"/>
    <col min="4649" max="4864" width="9.140625" style="122"/>
    <col min="4865" max="4865" width="36.7109375" style="122" customWidth="1"/>
    <col min="4866" max="4866" width="5.5703125" style="122" customWidth="1"/>
    <col min="4867" max="4867" width="1.28515625" style="122" customWidth="1"/>
    <col min="4868" max="4868" width="2.42578125" style="122" customWidth="1"/>
    <col min="4869" max="4869" width="1.42578125" style="122" customWidth="1"/>
    <col min="4870" max="4870" width="2" style="122" customWidth="1"/>
    <col min="4871" max="4871" width="1.42578125" style="122" customWidth="1"/>
    <col min="4872" max="4872" width="2.7109375" style="122" customWidth="1"/>
    <col min="4873" max="4873" width="5.28515625" style="122" customWidth="1"/>
    <col min="4874" max="4874" width="12.85546875" style="122" bestFit="1" customWidth="1"/>
    <col min="4875" max="4875" width="6.7109375" style="122" customWidth="1"/>
    <col min="4876" max="4877" width="0" style="122" hidden="1" customWidth="1"/>
    <col min="4878" max="4878" width="0.42578125" style="122" customWidth="1"/>
    <col min="4879" max="4879" width="11.28515625" style="122" customWidth="1"/>
    <col min="4880" max="4889" width="0" style="122" hidden="1" customWidth="1"/>
    <col min="4890" max="4890" width="4.42578125" style="122" customWidth="1"/>
    <col min="4891" max="4893" width="0" style="122" hidden="1" customWidth="1"/>
    <col min="4894" max="4894" width="9.7109375" style="122" customWidth="1"/>
    <col min="4895" max="4895" width="12.28515625" style="122" customWidth="1"/>
    <col min="4896" max="4896" width="11.42578125" style="122" customWidth="1"/>
    <col min="4897" max="4897" width="11.28515625" style="122" customWidth="1"/>
    <col min="4898" max="4903" width="9.140625" style="122"/>
    <col min="4904" max="4904" width="9.42578125" style="122" bestFit="1" customWidth="1"/>
    <col min="4905" max="5120" width="9.140625" style="122"/>
    <col min="5121" max="5121" width="36.7109375" style="122" customWidth="1"/>
    <col min="5122" max="5122" width="5.5703125" style="122" customWidth="1"/>
    <col min="5123" max="5123" width="1.28515625" style="122" customWidth="1"/>
    <col min="5124" max="5124" width="2.42578125" style="122" customWidth="1"/>
    <col min="5125" max="5125" width="1.42578125" style="122" customWidth="1"/>
    <col min="5126" max="5126" width="2" style="122" customWidth="1"/>
    <col min="5127" max="5127" width="1.42578125" style="122" customWidth="1"/>
    <col min="5128" max="5128" width="2.7109375" style="122" customWidth="1"/>
    <col min="5129" max="5129" width="5.28515625" style="122" customWidth="1"/>
    <col min="5130" max="5130" width="12.85546875" style="122" bestFit="1" customWidth="1"/>
    <col min="5131" max="5131" width="6.7109375" style="122" customWidth="1"/>
    <col min="5132" max="5133" width="0" style="122" hidden="1" customWidth="1"/>
    <col min="5134" max="5134" width="0.42578125" style="122" customWidth="1"/>
    <col min="5135" max="5135" width="11.28515625" style="122" customWidth="1"/>
    <col min="5136" max="5145" width="0" style="122" hidden="1" customWidth="1"/>
    <col min="5146" max="5146" width="4.42578125" style="122" customWidth="1"/>
    <col min="5147" max="5149" width="0" style="122" hidden="1" customWidth="1"/>
    <col min="5150" max="5150" width="9.7109375" style="122" customWidth="1"/>
    <col min="5151" max="5151" width="12.28515625" style="122" customWidth="1"/>
    <col min="5152" max="5152" width="11.42578125" style="122" customWidth="1"/>
    <col min="5153" max="5153" width="11.28515625" style="122" customWidth="1"/>
    <col min="5154" max="5159" width="9.140625" style="122"/>
    <col min="5160" max="5160" width="9.42578125" style="122" bestFit="1" customWidth="1"/>
    <col min="5161" max="5376" width="9.140625" style="122"/>
    <col min="5377" max="5377" width="36.7109375" style="122" customWidth="1"/>
    <col min="5378" max="5378" width="5.5703125" style="122" customWidth="1"/>
    <col min="5379" max="5379" width="1.28515625" style="122" customWidth="1"/>
    <col min="5380" max="5380" width="2.42578125" style="122" customWidth="1"/>
    <col min="5381" max="5381" width="1.42578125" style="122" customWidth="1"/>
    <col min="5382" max="5382" width="2" style="122" customWidth="1"/>
    <col min="5383" max="5383" width="1.42578125" style="122" customWidth="1"/>
    <col min="5384" max="5384" width="2.7109375" style="122" customWidth="1"/>
    <col min="5385" max="5385" width="5.28515625" style="122" customWidth="1"/>
    <col min="5386" max="5386" width="12.85546875" style="122" bestFit="1" customWidth="1"/>
    <col min="5387" max="5387" width="6.7109375" style="122" customWidth="1"/>
    <col min="5388" max="5389" width="0" style="122" hidden="1" customWidth="1"/>
    <col min="5390" max="5390" width="0.42578125" style="122" customWidth="1"/>
    <col min="5391" max="5391" width="11.28515625" style="122" customWidth="1"/>
    <col min="5392" max="5401" width="0" style="122" hidden="1" customWidth="1"/>
    <col min="5402" max="5402" width="4.42578125" style="122" customWidth="1"/>
    <col min="5403" max="5405" width="0" style="122" hidden="1" customWidth="1"/>
    <col min="5406" max="5406" width="9.7109375" style="122" customWidth="1"/>
    <col min="5407" max="5407" width="12.28515625" style="122" customWidth="1"/>
    <col min="5408" max="5408" width="11.42578125" style="122" customWidth="1"/>
    <col min="5409" max="5409" width="11.28515625" style="122" customWidth="1"/>
    <col min="5410" max="5415" width="9.140625" style="122"/>
    <col min="5416" max="5416" width="9.42578125" style="122" bestFit="1" customWidth="1"/>
    <col min="5417" max="5632" width="9.140625" style="122"/>
    <col min="5633" max="5633" width="36.7109375" style="122" customWidth="1"/>
    <col min="5634" max="5634" width="5.5703125" style="122" customWidth="1"/>
    <col min="5635" max="5635" width="1.28515625" style="122" customWidth="1"/>
    <col min="5636" max="5636" width="2.42578125" style="122" customWidth="1"/>
    <col min="5637" max="5637" width="1.42578125" style="122" customWidth="1"/>
    <col min="5638" max="5638" width="2" style="122" customWidth="1"/>
    <col min="5639" max="5639" width="1.42578125" style="122" customWidth="1"/>
    <col min="5640" max="5640" width="2.7109375" style="122" customWidth="1"/>
    <col min="5641" max="5641" width="5.28515625" style="122" customWidth="1"/>
    <col min="5642" max="5642" width="12.85546875" style="122" bestFit="1" customWidth="1"/>
    <col min="5643" max="5643" width="6.7109375" style="122" customWidth="1"/>
    <col min="5644" max="5645" width="0" style="122" hidden="1" customWidth="1"/>
    <col min="5646" max="5646" width="0.42578125" style="122" customWidth="1"/>
    <col min="5647" max="5647" width="11.28515625" style="122" customWidth="1"/>
    <col min="5648" max="5657" width="0" style="122" hidden="1" customWidth="1"/>
    <col min="5658" max="5658" width="4.42578125" style="122" customWidth="1"/>
    <col min="5659" max="5661" width="0" style="122" hidden="1" customWidth="1"/>
    <col min="5662" max="5662" width="9.7109375" style="122" customWidth="1"/>
    <col min="5663" max="5663" width="12.28515625" style="122" customWidth="1"/>
    <col min="5664" max="5664" width="11.42578125" style="122" customWidth="1"/>
    <col min="5665" max="5665" width="11.28515625" style="122" customWidth="1"/>
    <col min="5666" max="5671" width="9.140625" style="122"/>
    <col min="5672" max="5672" width="9.42578125" style="122" bestFit="1" customWidth="1"/>
    <col min="5673" max="5888" width="9.140625" style="122"/>
    <col min="5889" max="5889" width="36.7109375" style="122" customWidth="1"/>
    <col min="5890" max="5890" width="5.5703125" style="122" customWidth="1"/>
    <col min="5891" max="5891" width="1.28515625" style="122" customWidth="1"/>
    <col min="5892" max="5892" width="2.42578125" style="122" customWidth="1"/>
    <col min="5893" max="5893" width="1.42578125" style="122" customWidth="1"/>
    <col min="5894" max="5894" width="2" style="122" customWidth="1"/>
    <col min="5895" max="5895" width="1.42578125" style="122" customWidth="1"/>
    <col min="5896" max="5896" width="2.7109375" style="122" customWidth="1"/>
    <col min="5897" max="5897" width="5.28515625" style="122" customWidth="1"/>
    <col min="5898" max="5898" width="12.85546875" style="122" bestFit="1" customWidth="1"/>
    <col min="5899" max="5899" width="6.7109375" style="122" customWidth="1"/>
    <col min="5900" max="5901" width="0" style="122" hidden="1" customWidth="1"/>
    <col min="5902" max="5902" width="0.42578125" style="122" customWidth="1"/>
    <col min="5903" max="5903" width="11.28515625" style="122" customWidth="1"/>
    <col min="5904" max="5913" width="0" style="122" hidden="1" customWidth="1"/>
    <col min="5914" max="5914" width="4.42578125" style="122" customWidth="1"/>
    <col min="5915" max="5917" width="0" style="122" hidden="1" customWidth="1"/>
    <col min="5918" max="5918" width="9.7109375" style="122" customWidth="1"/>
    <col min="5919" max="5919" width="12.28515625" style="122" customWidth="1"/>
    <col min="5920" max="5920" width="11.42578125" style="122" customWidth="1"/>
    <col min="5921" max="5921" width="11.28515625" style="122" customWidth="1"/>
    <col min="5922" max="5927" width="9.140625" style="122"/>
    <col min="5928" max="5928" width="9.42578125" style="122" bestFit="1" customWidth="1"/>
    <col min="5929" max="6144" width="9.140625" style="122"/>
    <col min="6145" max="6145" width="36.7109375" style="122" customWidth="1"/>
    <col min="6146" max="6146" width="5.5703125" style="122" customWidth="1"/>
    <col min="6147" max="6147" width="1.28515625" style="122" customWidth="1"/>
    <col min="6148" max="6148" width="2.42578125" style="122" customWidth="1"/>
    <col min="6149" max="6149" width="1.42578125" style="122" customWidth="1"/>
    <col min="6150" max="6150" width="2" style="122" customWidth="1"/>
    <col min="6151" max="6151" width="1.42578125" style="122" customWidth="1"/>
    <col min="6152" max="6152" width="2.7109375" style="122" customWidth="1"/>
    <col min="6153" max="6153" width="5.28515625" style="122" customWidth="1"/>
    <col min="6154" max="6154" width="12.85546875" style="122" bestFit="1" customWidth="1"/>
    <col min="6155" max="6155" width="6.7109375" style="122" customWidth="1"/>
    <col min="6156" max="6157" width="0" style="122" hidden="1" customWidth="1"/>
    <col min="6158" max="6158" width="0.42578125" style="122" customWidth="1"/>
    <col min="6159" max="6159" width="11.28515625" style="122" customWidth="1"/>
    <col min="6160" max="6169" width="0" style="122" hidden="1" customWidth="1"/>
    <col min="6170" max="6170" width="4.42578125" style="122" customWidth="1"/>
    <col min="6171" max="6173" width="0" style="122" hidden="1" customWidth="1"/>
    <col min="6174" max="6174" width="9.7109375" style="122" customWidth="1"/>
    <col min="6175" max="6175" width="12.28515625" style="122" customWidth="1"/>
    <col min="6176" max="6176" width="11.42578125" style="122" customWidth="1"/>
    <col min="6177" max="6177" width="11.28515625" style="122" customWidth="1"/>
    <col min="6178" max="6183" width="9.140625" style="122"/>
    <col min="6184" max="6184" width="9.42578125" style="122" bestFit="1" customWidth="1"/>
    <col min="6185" max="6400" width="9.140625" style="122"/>
    <col min="6401" max="6401" width="36.7109375" style="122" customWidth="1"/>
    <col min="6402" max="6402" width="5.5703125" style="122" customWidth="1"/>
    <col min="6403" max="6403" width="1.28515625" style="122" customWidth="1"/>
    <col min="6404" max="6404" width="2.42578125" style="122" customWidth="1"/>
    <col min="6405" max="6405" width="1.42578125" style="122" customWidth="1"/>
    <col min="6406" max="6406" width="2" style="122" customWidth="1"/>
    <col min="6407" max="6407" width="1.42578125" style="122" customWidth="1"/>
    <col min="6408" max="6408" width="2.7109375" style="122" customWidth="1"/>
    <col min="6409" max="6409" width="5.28515625" style="122" customWidth="1"/>
    <col min="6410" max="6410" width="12.85546875" style="122" bestFit="1" customWidth="1"/>
    <col min="6411" max="6411" width="6.7109375" style="122" customWidth="1"/>
    <col min="6412" max="6413" width="0" style="122" hidden="1" customWidth="1"/>
    <col min="6414" max="6414" width="0.42578125" style="122" customWidth="1"/>
    <col min="6415" max="6415" width="11.28515625" style="122" customWidth="1"/>
    <col min="6416" max="6425" width="0" style="122" hidden="1" customWidth="1"/>
    <col min="6426" max="6426" width="4.42578125" style="122" customWidth="1"/>
    <col min="6427" max="6429" width="0" style="122" hidden="1" customWidth="1"/>
    <col min="6430" max="6430" width="9.7109375" style="122" customWidth="1"/>
    <col min="6431" max="6431" width="12.28515625" style="122" customWidth="1"/>
    <col min="6432" max="6432" width="11.42578125" style="122" customWidth="1"/>
    <col min="6433" max="6433" width="11.28515625" style="122" customWidth="1"/>
    <col min="6434" max="6439" width="9.140625" style="122"/>
    <col min="6440" max="6440" width="9.42578125" style="122" bestFit="1" customWidth="1"/>
    <col min="6441" max="6656" width="9.140625" style="122"/>
    <col min="6657" max="6657" width="36.7109375" style="122" customWidth="1"/>
    <col min="6658" max="6658" width="5.5703125" style="122" customWidth="1"/>
    <col min="6659" max="6659" width="1.28515625" style="122" customWidth="1"/>
    <col min="6660" max="6660" width="2.42578125" style="122" customWidth="1"/>
    <col min="6661" max="6661" width="1.42578125" style="122" customWidth="1"/>
    <col min="6662" max="6662" width="2" style="122" customWidth="1"/>
    <col min="6663" max="6663" width="1.42578125" style="122" customWidth="1"/>
    <col min="6664" max="6664" width="2.7109375" style="122" customWidth="1"/>
    <col min="6665" max="6665" width="5.28515625" style="122" customWidth="1"/>
    <col min="6666" max="6666" width="12.85546875" style="122" bestFit="1" customWidth="1"/>
    <col min="6667" max="6667" width="6.7109375" style="122" customWidth="1"/>
    <col min="6668" max="6669" width="0" style="122" hidden="1" customWidth="1"/>
    <col min="6670" max="6670" width="0.42578125" style="122" customWidth="1"/>
    <col min="6671" max="6671" width="11.28515625" style="122" customWidth="1"/>
    <col min="6672" max="6681" width="0" style="122" hidden="1" customWidth="1"/>
    <col min="6682" max="6682" width="4.42578125" style="122" customWidth="1"/>
    <col min="6683" max="6685" width="0" style="122" hidden="1" customWidth="1"/>
    <col min="6686" max="6686" width="9.7109375" style="122" customWidth="1"/>
    <col min="6687" max="6687" width="12.28515625" style="122" customWidth="1"/>
    <col min="6688" max="6688" width="11.42578125" style="122" customWidth="1"/>
    <col min="6689" max="6689" width="11.28515625" style="122" customWidth="1"/>
    <col min="6690" max="6695" width="9.140625" style="122"/>
    <col min="6696" max="6696" width="9.42578125" style="122" bestFit="1" customWidth="1"/>
    <col min="6697" max="6912" width="9.140625" style="122"/>
    <col min="6913" max="6913" width="36.7109375" style="122" customWidth="1"/>
    <col min="6914" max="6914" width="5.5703125" style="122" customWidth="1"/>
    <col min="6915" max="6915" width="1.28515625" style="122" customWidth="1"/>
    <col min="6916" max="6916" width="2.42578125" style="122" customWidth="1"/>
    <col min="6917" max="6917" width="1.42578125" style="122" customWidth="1"/>
    <col min="6918" max="6918" width="2" style="122" customWidth="1"/>
    <col min="6919" max="6919" width="1.42578125" style="122" customWidth="1"/>
    <col min="6920" max="6920" width="2.7109375" style="122" customWidth="1"/>
    <col min="6921" max="6921" width="5.28515625" style="122" customWidth="1"/>
    <col min="6922" max="6922" width="12.85546875" style="122" bestFit="1" customWidth="1"/>
    <col min="6923" max="6923" width="6.7109375" style="122" customWidth="1"/>
    <col min="6924" max="6925" width="0" style="122" hidden="1" customWidth="1"/>
    <col min="6926" max="6926" width="0.42578125" style="122" customWidth="1"/>
    <col min="6927" max="6927" width="11.28515625" style="122" customWidth="1"/>
    <col min="6928" max="6937" width="0" style="122" hidden="1" customWidth="1"/>
    <col min="6938" max="6938" width="4.42578125" style="122" customWidth="1"/>
    <col min="6939" max="6941" width="0" style="122" hidden="1" customWidth="1"/>
    <col min="6942" max="6942" width="9.7109375" style="122" customWidth="1"/>
    <col min="6943" max="6943" width="12.28515625" style="122" customWidth="1"/>
    <col min="6944" max="6944" width="11.42578125" style="122" customWidth="1"/>
    <col min="6945" max="6945" width="11.28515625" style="122" customWidth="1"/>
    <col min="6946" max="6951" width="9.140625" style="122"/>
    <col min="6952" max="6952" width="9.42578125" style="122" bestFit="1" customWidth="1"/>
    <col min="6953" max="7168" width="9.140625" style="122"/>
    <col min="7169" max="7169" width="36.7109375" style="122" customWidth="1"/>
    <col min="7170" max="7170" width="5.5703125" style="122" customWidth="1"/>
    <col min="7171" max="7171" width="1.28515625" style="122" customWidth="1"/>
    <col min="7172" max="7172" width="2.42578125" style="122" customWidth="1"/>
    <col min="7173" max="7173" width="1.42578125" style="122" customWidth="1"/>
    <col min="7174" max="7174" width="2" style="122" customWidth="1"/>
    <col min="7175" max="7175" width="1.42578125" style="122" customWidth="1"/>
    <col min="7176" max="7176" width="2.7109375" style="122" customWidth="1"/>
    <col min="7177" max="7177" width="5.28515625" style="122" customWidth="1"/>
    <col min="7178" max="7178" width="12.85546875" style="122" bestFit="1" customWidth="1"/>
    <col min="7179" max="7179" width="6.7109375" style="122" customWidth="1"/>
    <col min="7180" max="7181" width="0" style="122" hidden="1" customWidth="1"/>
    <col min="7182" max="7182" width="0.42578125" style="122" customWidth="1"/>
    <col min="7183" max="7183" width="11.28515625" style="122" customWidth="1"/>
    <col min="7184" max="7193" width="0" style="122" hidden="1" customWidth="1"/>
    <col min="7194" max="7194" width="4.42578125" style="122" customWidth="1"/>
    <col min="7195" max="7197" width="0" style="122" hidden="1" customWidth="1"/>
    <col min="7198" max="7198" width="9.7109375" style="122" customWidth="1"/>
    <col min="7199" max="7199" width="12.28515625" style="122" customWidth="1"/>
    <col min="7200" max="7200" width="11.42578125" style="122" customWidth="1"/>
    <col min="7201" max="7201" width="11.28515625" style="122" customWidth="1"/>
    <col min="7202" max="7207" width="9.140625" style="122"/>
    <col min="7208" max="7208" width="9.42578125" style="122" bestFit="1" customWidth="1"/>
    <col min="7209" max="7424" width="9.140625" style="122"/>
    <col min="7425" max="7425" width="36.7109375" style="122" customWidth="1"/>
    <col min="7426" max="7426" width="5.5703125" style="122" customWidth="1"/>
    <col min="7427" max="7427" width="1.28515625" style="122" customWidth="1"/>
    <col min="7428" max="7428" width="2.42578125" style="122" customWidth="1"/>
    <col min="7429" max="7429" width="1.42578125" style="122" customWidth="1"/>
    <col min="7430" max="7430" width="2" style="122" customWidth="1"/>
    <col min="7431" max="7431" width="1.42578125" style="122" customWidth="1"/>
    <col min="7432" max="7432" width="2.7109375" style="122" customWidth="1"/>
    <col min="7433" max="7433" width="5.28515625" style="122" customWidth="1"/>
    <col min="7434" max="7434" width="12.85546875" style="122" bestFit="1" customWidth="1"/>
    <col min="7435" max="7435" width="6.7109375" style="122" customWidth="1"/>
    <col min="7436" max="7437" width="0" style="122" hidden="1" customWidth="1"/>
    <col min="7438" max="7438" width="0.42578125" style="122" customWidth="1"/>
    <col min="7439" max="7439" width="11.28515625" style="122" customWidth="1"/>
    <col min="7440" max="7449" width="0" style="122" hidden="1" customWidth="1"/>
    <col min="7450" max="7450" width="4.42578125" style="122" customWidth="1"/>
    <col min="7451" max="7453" width="0" style="122" hidden="1" customWidth="1"/>
    <col min="7454" max="7454" width="9.7109375" style="122" customWidth="1"/>
    <col min="7455" max="7455" width="12.28515625" style="122" customWidth="1"/>
    <col min="7456" max="7456" width="11.42578125" style="122" customWidth="1"/>
    <col min="7457" max="7457" width="11.28515625" style="122" customWidth="1"/>
    <col min="7458" max="7463" width="9.140625" style="122"/>
    <col min="7464" max="7464" width="9.42578125" style="122" bestFit="1" customWidth="1"/>
    <col min="7465" max="7680" width="9.140625" style="122"/>
    <col min="7681" max="7681" width="36.7109375" style="122" customWidth="1"/>
    <col min="7682" max="7682" width="5.5703125" style="122" customWidth="1"/>
    <col min="7683" max="7683" width="1.28515625" style="122" customWidth="1"/>
    <col min="7684" max="7684" width="2.42578125" style="122" customWidth="1"/>
    <col min="7685" max="7685" width="1.42578125" style="122" customWidth="1"/>
    <col min="7686" max="7686" width="2" style="122" customWidth="1"/>
    <col min="7687" max="7687" width="1.42578125" style="122" customWidth="1"/>
    <col min="7688" max="7688" width="2.7109375" style="122" customWidth="1"/>
    <col min="7689" max="7689" width="5.28515625" style="122" customWidth="1"/>
    <col min="7690" max="7690" width="12.85546875" style="122" bestFit="1" customWidth="1"/>
    <col min="7691" max="7691" width="6.7109375" style="122" customWidth="1"/>
    <col min="7692" max="7693" width="0" style="122" hidden="1" customWidth="1"/>
    <col min="7694" max="7694" width="0.42578125" style="122" customWidth="1"/>
    <col min="7695" max="7695" width="11.28515625" style="122" customWidth="1"/>
    <col min="7696" max="7705" width="0" style="122" hidden="1" customWidth="1"/>
    <col min="7706" max="7706" width="4.42578125" style="122" customWidth="1"/>
    <col min="7707" max="7709" width="0" style="122" hidden="1" customWidth="1"/>
    <col min="7710" max="7710" width="9.7109375" style="122" customWidth="1"/>
    <col min="7711" max="7711" width="12.28515625" style="122" customWidth="1"/>
    <col min="7712" max="7712" width="11.42578125" style="122" customWidth="1"/>
    <col min="7713" max="7713" width="11.28515625" style="122" customWidth="1"/>
    <col min="7714" max="7719" width="9.140625" style="122"/>
    <col min="7720" max="7720" width="9.42578125" style="122" bestFit="1" customWidth="1"/>
    <col min="7721" max="7936" width="9.140625" style="122"/>
    <col min="7937" max="7937" width="36.7109375" style="122" customWidth="1"/>
    <col min="7938" max="7938" width="5.5703125" style="122" customWidth="1"/>
    <col min="7939" max="7939" width="1.28515625" style="122" customWidth="1"/>
    <col min="7940" max="7940" width="2.42578125" style="122" customWidth="1"/>
    <col min="7941" max="7941" width="1.42578125" style="122" customWidth="1"/>
    <col min="7942" max="7942" width="2" style="122" customWidth="1"/>
    <col min="7943" max="7943" width="1.42578125" style="122" customWidth="1"/>
    <col min="7944" max="7944" width="2.7109375" style="122" customWidth="1"/>
    <col min="7945" max="7945" width="5.28515625" style="122" customWidth="1"/>
    <col min="7946" max="7946" width="12.85546875" style="122" bestFit="1" customWidth="1"/>
    <col min="7947" max="7947" width="6.7109375" style="122" customWidth="1"/>
    <col min="7948" max="7949" width="0" style="122" hidden="1" customWidth="1"/>
    <col min="7950" max="7950" width="0.42578125" style="122" customWidth="1"/>
    <col min="7951" max="7951" width="11.28515625" style="122" customWidth="1"/>
    <col min="7952" max="7961" width="0" style="122" hidden="1" customWidth="1"/>
    <col min="7962" max="7962" width="4.42578125" style="122" customWidth="1"/>
    <col min="7963" max="7965" width="0" style="122" hidden="1" customWidth="1"/>
    <col min="7966" max="7966" width="9.7109375" style="122" customWidth="1"/>
    <col min="7967" max="7967" width="12.28515625" style="122" customWidth="1"/>
    <col min="7968" max="7968" width="11.42578125" style="122" customWidth="1"/>
    <col min="7969" max="7969" width="11.28515625" style="122" customWidth="1"/>
    <col min="7970" max="7975" width="9.140625" style="122"/>
    <col min="7976" max="7976" width="9.42578125" style="122" bestFit="1" customWidth="1"/>
    <col min="7977" max="8192" width="9.140625" style="122"/>
    <col min="8193" max="8193" width="36.7109375" style="122" customWidth="1"/>
    <col min="8194" max="8194" width="5.5703125" style="122" customWidth="1"/>
    <col min="8195" max="8195" width="1.28515625" style="122" customWidth="1"/>
    <col min="8196" max="8196" width="2.42578125" style="122" customWidth="1"/>
    <col min="8197" max="8197" width="1.42578125" style="122" customWidth="1"/>
    <col min="8198" max="8198" width="2" style="122" customWidth="1"/>
    <col min="8199" max="8199" width="1.42578125" style="122" customWidth="1"/>
    <col min="8200" max="8200" width="2.7109375" style="122" customWidth="1"/>
    <col min="8201" max="8201" width="5.28515625" style="122" customWidth="1"/>
    <col min="8202" max="8202" width="12.85546875" style="122" bestFit="1" customWidth="1"/>
    <col min="8203" max="8203" width="6.7109375" style="122" customWidth="1"/>
    <col min="8204" max="8205" width="0" style="122" hidden="1" customWidth="1"/>
    <col min="8206" max="8206" width="0.42578125" style="122" customWidth="1"/>
    <col min="8207" max="8207" width="11.28515625" style="122" customWidth="1"/>
    <col min="8208" max="8217" width="0" style="122" hidden="1" customWidth="1"/>
    <col min="8218" max="8218" width="4.42578125" style="122" customWidth="1"/>
    <col min="8219" max="8221" width="0" style="122" hidden="1" customWidth="1"/>
    <col min="8222" max="8222" width="9.7109375" style="122" customWidth="1"/>
    <col min="8223" max="8223" width="12.28515625" style="122" customWidth="1"/>
    <col min="8224" max="8224" width="11.42578125" style="122" customWidth="1"/>
    <col min="8225" max="8225" width="11.28515625" style="122" customWidth="1"/>
    <col min="8226" max="8231" width="9.140625" style="122"/>
    <col min="8232" max="8232" width="9.42578125" style="122" bestFit="1" customWidth="1"/>
    <col min="8233" max="8448" width="9.140625" style="122"/>
    <col min="8449" max="8449" width="36.7109375" style="122" customWidth="1"/>
    <col min="8450" max="8450" width="5.5703125" style="122" customWidth="1"/>
    <col min="8451" max="8451" width="1.28515625" style="122" customWidth="1"/>
    <col min="8452" max="8452" width="2.42578125" style="122" customWidth="1"/>
    <col min="8453" max="8453" width="1.42578125" style="122" customWidth="1"/>
    <col min="8454" max="8454" width="2" style="122" customWidth="1"/>
    <col min="8455" max="8455" width="1.42578125" style="122" customWidth="1"/>
    <col min="8456" max="8456" width="2.7109375" style="122" customWidth="1"/>
    <col min="8457" max="8457" width="5.28515625" style="122" customWidth="1"/>
    <col min="8458" max="8458" width="12.85546875" style="122" bestFit="1" customWidth="1"/>
    <col min="8459" max="8459" width="6.7109375" style="122" customWidth="1"/>
    <col min="8460" max="8461" width="0" style="122" hidden="1" customWidth="1"/>
    <col min="8462" max="8462" width="0.42578125" style="122" customWidth="1"/>
    <col min="8463" max="8463" width="11.28515625" style="122" customWidth="1"/>
    <col min="8464" max="8473" width="0" style="122" hidden="1" customWidth="1"/>
    <col min="8474" max="8474" width="4.42578125" style="122" customWidth="1"/>
    <col min="8475" max="8477" width="0" style="122" hidden="1" customWidth="1"/>
    <col min="8478" max="8478" width="9.7109375" style="122" customWidth="1"/>
    <col min="8479" max="8479" width="12.28515625" style="122" customWidth="1"/>
    <col min="8480" max="8480" width="11.42578125" style="122" customWidth="1"/>
    <col min="8481" max="8481" width="11.28515625" style="122" customWidth="1"/>
    <col min="8482" max="8487" width="9.140625" style="122"/>
    <col min="8488" max="8488" width="9.42578125" style="122" bestFit="1" customWidth="1"/>
    <col min="8489" max="8704" width="9.140625" style="122"/>
    <col min="8705" max="8705" width="36.7109375" style="122" customWidth="1"/>
    <col min="8706" max="8706" width="5.5703125" style="122" customWidth="1"/>
    <col min="8707" max="8707" width="1.28515625" style="122" customWidth="1"/>
    <col min="8708" max="8708" width="2.42578125" style="122" customWidth="1"/>
    <col min="8709" max="8709" width="1.42578125" style="122" customWidth="1"/>
    <col min="8710" max="8710" width="2" style="122" customWidth="1"/>
    <col min="8711" max="8711" width="1.42578125" style="122" customWidth="1"/>
    <col min="8712" max="8712" width="2.7109375" style="122" customWidth="1"/>
    <col min="8713" max="8713" width="5.28515625" style="122" customWidth="1"/>
    <col min="8714" max="8714" width="12.85546875" style="122" bestFit="1" customWidth="1"/>
    <col min="8715" max="8715" width="6.7109375" style="122" customWidth="1"/>
    <col min="8716" max="8717" width="0" style="122" hidden="1" customWidth="1"/>
    <col min="8718" max="8718" width="0.42578125" style="122" customWidth="1"/>
    <col min="8719" max="8719" width="11.28515625" style="122" customWidth="1"/>
    <col min="8720" max="8729" width="0" style="122" hidden="1" customWidth="1"/>
    <col min="8730" max="8730" width="4.42578125" style="122" customWidth="1"/>
    <col min="8731" max="8733" width="0" style="122" hidden="1" customWidth="1"/>
    <col min="8734" max="8734" width="9.7109375" style="122" customWidth="1"/>
    <col min="8735" max="8735" width="12.28515625" style="122" customWidth="1"/>
    <col min="8736" max="8736" width="11.42578125" style="122" customWidth="1"/>
    <col min="8737" max="8737" width="11.28515625" style="122" customWidth="1"/>
    <col min="8738" max="8743" width="9.140625" style="122"/>
    <col min="8744" max="8744" width="9.42578125" style="122" bestFit="1" customWidth="1"/>
    <col min="8745" max="8960" width="9.140625" style="122"/>
    <col min="8961" max="8961" width="36.7109375" style="122" customWidth="1"/>
    <col min="8962" max="8962" width="5.5703125" style="122" customWidth="1"/>
    <col min="8963" max="8963" width="1.28515625" style="122" customWidth="1"/>
    <col min="8964" max="8964" width="2.42578125" style="122" customWidth="1"/>
    <col min="8965" max="8965" width="1.42578125" style="122" customWidth="1"/>
    <col min="8966" max="8966" width="2" style="122" customWidth="1"/>
    <col min="8967" max="8967" width="1.42578125" style="122" customWidth="1"/>
    <col min="8968" max="8968" width="2.7109375" style="122" customWidth="1"/>
    <col min="8969" max="8969" width="5.28515625" style="122" customWidth="1"/>
    <col min="8970" max="8970" width="12.85546875" style="122" bestFit="1" customWidth="1"/>
    <col min="8971" max="8971" width="6.7109375" style="122" customWidth="1"/>
    <col min="8972" max="8973" width="0" style="122" hidden="1" customWidth="1"/>
    <col min="8974" max="8974" width="0.42578125" style="122" customWidth="1"/>
    <col min="8975" max="8975" width="11.28515625" style="122" customWidth="1"/>
    <col min="8976" max="8985" width="0" style="122" hidden="1" customWidth="1"/>
    <col min="8986" max="8986" width="4.42578125" style="122" customWidth="1"/>
    <col min="8987" max="8989" width="0" style="122" hidden="1" customWidth="1"/>
    <col min="8990" max="8990" width="9.7109375" style="122" customWidth="1"/>
    <col min="8991" max="8991" width="12.28515625" style="122" customWidth="1"/>
    <col min="8992" max="8992" width="11.42578125" style="122" customWidth="1"/>
    <col min="8993" max="8993" width="11.28515625" style="122" customWidth="1"/>
    <col min="8994" max="8999" width="9.140625" style="122"/>
    <col min="9000" max="9000" width="9.42578125" style="122" bestFit="1" customWidth="1"/>
    <col min="9001" max="9216" width="9.140625" style="122"/>
    <col min="9217" max="9217" width="36.7109375" style="122" customWidth="1"/>
    <col min="9218" max="9218" width="5.5703125" style="122" customWidth="1"/>
    <col min="9219" max="9219" width="1.28515625" style="122" customWidth="1"/>
    <col min="9220" max="9220" width="2.42578125" style="122" customWidth="1"/>
    <col min="9221" max="9221" width="1.42578125" style="122" customWidth="1"/>
    <col min="9222" max="9222" width="2" style="122" customWidth="1"/>
    <col min="9223" max="9223" width="1.42578125" style="122" customWidth="1"/>
    <col min="9224" max="9224" width="2.7109375" style="122" customWidth="1"/>
    <col min="9225" max="9225" width="5.28515625" style="122" customWidth="1"/>
    <col min="9226" max="9226" width="12.85546875" style="122" bestFit="1" customWidth="1"/>
    <col min="9227" max="9227" width="6.7109375" style="122" customWidth="1"/>
    <col min="9228" max="9229" width="0" style="122" hidden="1" customWidth="1"/>
    <col min="9230" max="9230" width="0.42578125" style="122" customWidth="1"/>
    <col min="9231" max="9231" width="11.28515625" style="122" customWidth="1"/>
    <col min="9232" max="9241" width="0" style="122" hidden="1" customWidth="1"/>
    <col min="9242" max="9242" width="4.42578125" style="122" customWidth="1"/>
    <col min="9243" max="9245" width="0" style="122" hidden="1" customWidth="1"/>
    <col min="9246" max="9246" width="9.7109375" style="122" customWidth="1"/>
    <col min="9247" max="9247" width="12.28515625" style="122" customWidth="1"/>
    <col min="9248" max="9248" width="11.42578125" style="122" customWidth="1"/>
    <col min="9249" max="9249" width="11.28515625" style="122" customWidth="1"/>
    <col min="9250" max="9255" width="9.140625" style="122"/>
    <col min="9256" max="9256" width="9.42578125" style="122" bestFit="1" customWidth="1"/>
    <col min="9257" max="9472" width="9.140625" style="122"/>
    <col min="9473" max="9473" width="36.7109375" style="122" customWidth="1"/>
    <col min="9474" max="9474" width="5.5703125" style="122" customWidth="1"/>
    <col min="9475" max="9475" width="1.28515625" style="122" customWidth="1"/>
    <col min="9476" max="9476" width="2.42578125" style="122" customWidth="1"/>
    <col min="9477" max="9477" width="1.42578125" style="122" customWidth="1"/>
    <col min="9478" max="9478" width="2" style="122" customWidth="1"/>
    <col min="9479" max="9479" width="1.42578125" style="122" customWidth="1"/>
    <col min="9480" max="9480" width="2.7109375" style="122" customWidth="1"/>
    <col min="9481" max="9481" width="5.28515625" style="122" customWidth="1"/>
    <col min="9482" max="9482" width="12.85546875" style="122" bestFit="1" customWidth="1"/>
    <col min="9483" max="9483" width="6.7109375" style="122" customWidth="1"/>
    <col min="9484" max="9485" width="0" style="122" hidden="1" customWidth="1"/>
    <col min="9486" max="9486" width="0.42578125" style="122" customWidth="1"/>
    <col min="9487" max="9487" width="11.28515625" style="122" customWidth="1"/>
    <col min="9488" max="9497" width="0" style="122" hidden="1" customWidth="1"/>
    <col min="9498" max="9498" width="4.42578125" style="122" customWidth="1"/>
    <col min="9499" max="9501" width="0" style="122" hidden="1" customWidth="1"/>
    <col min="9502" max="9502" width="9.7109375" style="122" customWidth="1"/>
    <col min="9503" max="9503" width="12.28515625" style="122" customWidth="1"/>
    <col min="9504" max="9504" width="11.42578125" style="122" customWidth="1"/>
    <col min="9505" max="9505" width="11.28515625" style="122" customWidth="1"/>
    <col min="9506" max="9511" width="9.140625" style="122"/>
    <col min="9512" max="9512" width="9.42578125" style="122" bestFit="1" customWidth="1"/>
    <col min="9513" max="9728" width="9.140625" style="122"/>
    <col min="9729" max="9729" width="36.7109375" style="122" customWidth="1"/>
    <col min="9730" max="9730" width="5.5703125" style="122" customWidth="1"/>
    <col min="9731" max="9731" width="1.28515625" style="122" customWidth="1"/>
    <col min="9732" max="9732" width="2.42578125" style="122" customWidth="1"/>
    <col min="9733" max="9733" width="1.42578125" style="122" customWidth="1"/>
    <col min="9734" max="9734" width="2" style="122" customWidth="1"/>
    <col min="9735" max="9735" width="1.42578125" style="122" customWidth="1"/>
    <col min="9736" max="9736" width="2.7109375" style="122" customWidth="1"/>
    <col min="9737" max="9737" width="5.28515625" style="122" customWidth="1"/>
    <col min="9738" max="9738" width="12.85546875" style="122" bestFit="1" customWidth="1"/>
    <col min="9739" max="9739" width="6.7109375" style="122" customWidth="1"/>
    <col min="9740" max="9741" width="0" style="122" hidden="1" customWidth="1"/>
    <col min="9742" max="9742" width="0.42578125" style="122" customWidth="1"/>
    <col min="9743" max="9743" width="11.28515625" style="122" customWidth="1"/>
    <col min="9744" max="9753" width="0" style="122" hidden="1" customWidth="1"/>
    <col min="9754" max="9754" width="4.42578125" style="122" customWidth="1"/>
    <col min="9755" max="9757" width="0" style="122" hidden="1" customWidth="1"/>
    <col min="9758" max="9758" width="9.7109375" style="122" customWidth="1"/>
    <col min="9759" max="9759" width="12.28515625" style="122" customWidth="1"/>
    <col min="9760" max="9760" width="11.42578125" style="122" customWidth="1"/>
    <col min="9761" max="9761" width="11.28515625" style="122" customWidth="1"/>
    <col min="9762" max="9767" width="9.140625" style="122"/>
    <col min="9768" max="9768" width="9.42578125" style="122" bestFit="1" customWidth="1"/>
    <col min="9769" max="9984" width="9.140625" style="122"/>
    <col min="9985" max="9985" width="36.7109375" style="122" customWidth="1"/>
    <col min="9986" max="9986" width="5.5703125" style="122" customWidth="1"/>
    <col min="9987" max="9987" width="1.28515625" style="122" customWidth="1"/>
    <col min="9988" max="9988" width="2.42578125" style="122" customWidth="1"/>
    <col min="9989" max="9989" width="1.42578125" style="122" customWidth="1"/>
    <col min="9990" max="9990" width="2" style="122" customWidth="1"/>
    <col min="9991" max="9991" width="1.42578125" style="122" customWidth="1"/>
    <col min="9992" max="9992" width="2.7109375" style="122" customWidth="1"/>
    <col min="9993" max="9993" width="5.28515625" style="122" customWidth="1"/>
    <col min="9994" max="9994" width="12.85546875" style="122" bestFit="1" customWidth="1"/>
    <col min="9995" max="9995" width="6.7109375" style="122" customWidth="1"/>
    <col min="9996" max="9997" width="0" style="122" hidden="1" customWidth="1"/>
    <col min="9998" max="9998" width="0.42578125" style="122" customWidth="1"/>
    <col min="9999" max="9999" width="11.28515625" style="122" customWidth="1"/>
    <col min="10000" max="10009" width="0" style="122" hidden="1" customWidth="1"/>
    <col min="10010" max="10010" width="4.42578125" style="122" customWidth="1"/>
    <col min="10011" max="10013" width="0" style="122" hidden="1" customWidth="1"/>
    <col min="10014" max="10014" width="9.7109375" style="122" customWidth="1"/>
    <col min="10015" max="10015" width="12.28515625" style="122" customWidth="1"/>
    <col min="10016" max="10016" width="11.42578125" style="122" customWidth="1"/>
    <col min="10017" max="10017" width="11.28515625" style="122" customWidth="1"/>
    <col min="10018" max="10023" width="9.140625" style="122"/>
    <col min="10024" max="10024" width="9.42578125" style="122" bestFit="1" customWidth="1"/>
    <col min="10025" max="10240" width="9.140625" style="122"/>
    <col min="10241" max="10241" width="36.7109375" style="122" customWidth="1"/>
    <col min="10242" max="10242" width="5.5703125" style="122" customWidth="1"/>
    <col min="10243" max="10243" width="1.28515625" style="122" customWidth="1"/>
    <col min="10244" max="10244" width="2.42578125" style="122" customWidth="1"/>
    <col min="10245" max="10245" width="1.42578125" style="122" customWidth="1"/>
    <col min="10246" max="10246" width="2" style="122" customWidth="1"/>
    <col min="10247" max="10247" width="1.42578125" style="122" customWidth="1"/>
    <col min="10248" max="10248" width="2.7109375" style="122" customWidth="1"/>
    <col min="10249" max="10249" width="5.28515625" style="122" customWidth="1"/>
    <col min="10250" max="10250" width="12.85546875" style="122" bestFit="1" customWidth="1"/>
    <col min="10251" max="10251" width="6.7109375" style="122" customWidth="1"/>
    <col min="10252" max="10253" width="0" style="122" hidden="1" customWidth="1"/>
    <col min="10254" max="10254" width="0.42578125" style="122" customWidth="1"/>
    <col min="10255" max="10255" width="11.28515625" style="122" customWidth="1"/>
    <col min="10256" max="10265" width="0" style="122" hidden="1" customWidth="1"/>
    <col min="10266" max="10266" width="4.42578125" style="122" customWidth="1"/>
    <col min="10267" max="10269" width="0" style="122" hidden="1" customWidth="1"/>
    <col min="10270" max="10270" width="9.7109375" style="122" customWidth="1"/>
    <col min="10271" max="10271" width="12.28515625" style="122" customWidth="1"/>
    <col min="10272" max="10272" width="11.42578125" style="122" customWidth="1"/>
    <col min="10273" max="10273" width="11.28515625" style="122" customWidth="1"/>
    <col min="10274" max="10279" width="9.140625" style="122"/>
    <col min="10280" max="10280" width="9.42578125" style="122" bestFit="1" customWidth="1"/>
    <col min="10281" max="10496" width="9.140625" style="122"/>
    <col min="10497" max="10497" width="36.7109375" style="122" customWidth="1"/>
    <col min="10498" max="10498" width="5.5703125" style="122" customWidth="1"/>
    <col min="10499" max="10499" width="1.28515625" style="122" customWidth="1"/>
    <col min="10500" max="10500" width="2.42578125" style="122" customWidth="1"/>
    <col min="10501" max="10501" width="1.42578125" style="122" customWidth="1"/>
    <col min="10502" max="10502" width="2" style="122" customWidth="1"/>
    <col min="10503" max="10503" width="1.42578125" style="122" customWidth="1"/>
    <col min="10504" max="10504" width="2.7109375" style="122" customWidth="1"/>
    <col min="10505" max="10505" width="5.28515625" style="122" customWidth="1"/>
    <col min="10506" max="10506" width="12.85546875" style="122" bestFit="1" customWidth="1"/>
    <col min="10507" max="10507" width="6.7109375" style="122" customWidth="1"/>
    <col min="10508" max="10509" width="0" style="122" hidden="1" customWidth="1"/>
    <col min="10510" max="10510" width="0.42578125" style="122" customWidth="1"/>
    <col min="10511" max="10511" width="11.28515625" style="122" customWidth="1"/>
    <col min="10512" max="10521" width="0" style="122" hidden="1" customWidth="1"/>
    <col min="10522" max="10522" width="4.42578125" style="122" customWidth="1"/>
    <col min="10523" max="10525" width="0" style="122" hidden="1" customWidth="1"/>
    <col min="10526" max="10526" width="9.7109375" style="122" customWidth="1"/>
    <col min="10527" max="10527" width="12.28515625" style="122" customWidth="1"/>
    <col min="10528" max="10528" width="11.42578125" style="122" customWidth="1"/>
    <col min="10529" max="10529" width="11.28515625" style="122" customWidth="1"/>
    <col min="10530" max="10535" width="9.140625" style="122"/>
    <col min="10536" max="10536" width="9.42578125" style="122" bestFit="1" customWidth="1"/>
    <col min="10537" max="10752" width="9.140625" style="122"/>
    <col min="10753" max="10753" width="36.7109375" style="122" customWidth="1"/>
    <col min="10754" max="10754" width="5.5703125" style="122" customWidth="1"/>
    <col min="10755" max="10755" width="1.28515625" style="122" customWidth="1"/>
    <col min="10756" max="10756" width="2.42578125" style="122" customWidth="1"/>
    <col min="10757" max="10757" width="1.42578125" style="122" customWidth="1"/>
    <col min="10758" max="10758" width="2" style="122" customWidth="1"/>
    <col min="10759" max="10759" width="1.42578125" style="122" customWidth="1"/>
    <col min="10760" max="10760" width="2.7109375" style="122" customWidth="1"/>
    <col min="10761" max="10761" width="5.28515625" style="122" customWidth="1"/>
    <col min="10762" max="10762" width="12.85546875" style="122" bestFit="1" customWidth="1"/>
    <col min="10763" max="10763" width="6.7109375" style="122" customWidth="1"/>
    <col min="10764" max="10765" width="0" style="122" hidden="1" customWidth="1"/>
    <col min="10766" max="10766" width="0.42578125" style="122" customWidth="1"/>
    <col min="10767" max="10767" width="11.28515625" style="122" customWidth="1"/>
    <col min="10768" max="10777" width="0" style="122" hidden="1" customWidth="1"/>
    <col min="10778" max="10778" width="4.42578125" style="122" customWidth="1"/>
    <col min="10779" max="10781" width="0" style="122" hidden="1" customWidth="1"/>
    <col min="10782" max="10782" width="9.7109375" style="122" customWidth="1"/>
    <col min="10783" max="10783" width="12.28515625" style="122" customWidth="1"/>
    <col min="10784" max="10784" width="11.42578125" style="122" customWidth="1"/>
    <col min="10785" max="10785" width="11.28515625" style="122" customWidth="1"/>
    <col min="10786" max="10791" width="9.140625" style="122"/>
    <col min="10792" max="10792" width="9.42578125" style="122" bestFit="1" customWidth="1"/>
    <col min="10793" max="11008" width="9.140625" style="122"/>
    <col min="11009" max="11009" width="36.7109375" style="122" customWidth="1"/>
    <col min="11010" max="11010" width="5.5703125" style="122" customWidth="1"/>
    <col min="11011" max="11011" width="1.28515625" style="122" customWidth="1"/>
    <col min="11012" max="11012" width="2.42578125" style="122" customWidth="1"/>
    <col min="11013" max="11013" width="1.42578125" style="122" customWidth="1"/>
    <col min="11014" max="11014" width="2" style="122" customWidth="1"/>
    <col min="11015" max="11015" width="1.42578125" style="122" customWidth="1"/>
    <col min="11016" max="11016" width="2.7109375" style="122" customWidth="1"/>
    <col min="11017" max="11017" width="5.28515625" style="122" customWidth="1"/>
    <col min="11018" max="11018" width="12.85546875" style="122" bestFit="1" customWidth="1"/>
    <col min="11019" max="11019" width="6.7109375" style="122" customWidth="1"/>
    <col min="11020" max="11021" width="0" style="122" hidden="1" customWidth="1"/>
    <col min="11022" max="11022" width="0.42578125" style="122" customWidth="1"/>
    <col min="11023" max="11023" width="11.28515625" style="122" customWidth="1"/>
    <col min="11024" max="11033" width="0" style="122" hidden="1" customWidth="1"/>
    <col min="11034" max="11034" width="4.42578125" style="122" customWidth="1"/>
    <col min="11035" max="11037" width="0" style="122" hidden="1" customWidth="1"/>
    <col min="11038" max="11038" width="9.7109375" style="122" customWidth="1"/>
    <col min="11039" max="11039" width="12.28515625" style="122" customWidth="1"/>
    <col min="11040" max="11040" width="11.42578125" style="122" customWidth="1"/>
    <col min="11041" max="11041" width="11.28515625" style="122" customWidth="1"/>
    <col min="11042" max="11047" width="9.140625" style="122"/>
    <col min="11048" max="11048" width="9.42578125" style="122" bestFit="1" customWidth="1"/>
    <col min="11049" max="11264" width="9.140625" style="122"/>
    <col min="11265" max="11265" width="36.7109375" style="122" customWidth="1"/>
    <col min="11266" max="11266" width="5.5703125" style="122" customWidth="1"/>
    <col min="11267" max="11267" width="1.28515625" style="122" customWidth="1"/>
    <col min="11268" max="11268" width="2.42578125" style="122" customWidth="1"/>
    <col min="11269" max="11269" width="1.42578125" style="122" customWidth="1"/>
    <col min="11270" max="11270" width="2" style="122" customWidth="1"/>
    <col min="11271" max="11271" width="1.42578125" style="122" customWidth="1"/>
    <col min="11272" max="11272" width="2.7109375" style="122" customWidth="1"/>
    <col min="11273" max="11273" width="5.28515625" style="122" customWidth="1"/>
    <col min="11274" max="11274" width="12.85546875" style="122" bestFit="1" customWidth="1"/>
    <col min="11275" max="11275" width="6.7109375" style="122" customWidth="1"/>
    <col min="11276" max="11277" width="0" style="122" hidden="1" customWidth="1"/>
    <col min="11278" max="11278" width="0.42578125" style="122" customWidth="1"/>
    <col min="11279" max="11279" width="11.28515625" style="122" customWidth="1"/>
    <col min="11280" max="11289" width="0" style="122" hidden="1" customWidth="1"/>
    <col min="11290" max="11290" width="4.42578125" style="122" customWidth="1"/>
    <col min="11291" max="11293" width="0" style="122" hidden="1" customWidth="1"/>
    <col min="11294" max="11294" width="9.7109375" style="122" customWidth="1"/>
    <col min="11295" max="11295" width="12.28515625" style="122" customWidth="1"/>
    <col min="11296" max="11296" width="11.42578125" style="122" customWidth="1"/>
    <col min="11297" max="11297" width="11.28515625" style="122" customWidth="1"/>
    <col min="11298" max="11303" width="9.140625" style="122"/>
    <col min="11304" max="11304" width="9.42578125" style="122" bestFit="1" customWidth="1"/>
    <col min="11305" max="11520" width="9.140625" style="122"/>
    <col min="11521" max="11521" width="36.7109375" style="122" customWidth="1"/>
    <col min="11522" max="11522" width="5.5703125" style="122" customWidth="1"/>
    <col min="11523" max="11523" width="1.28515625" style="122" customWidth="1"/>
    <col min="11524" max="11524" width="2.42578125" style="122" customWidth="1"/>
    <col min="11525" max="11525" width="1.42578125" style="122" customWidth="1"/>
    <col min="11526" max="11526" width="2" style="122" customWidth="1"/>
    <col min="11527" max="11527" width="1.42578125" style="122" customWidth="1"/>
    <col min="11528" max="11528" width="2.7109375" style="122" customWidth="1"/>
    <col min="11529" max="11529" width="5.28515625" style="122" customWidth="1"/>
    <col min="11530" max="11530" width="12.85546875" style="122" bestFit="1" customWidth="1"/>
    <col min="11531" max="11531" width="6.7109375" style="122" customWidth="1"/>
    <col min="11532" max="11533" width="0" style="122" hidden="1" customWidth="1"/>
    <col min="11534" max="11534" width="0.42578125" style="122" customWidth="1"/>
    <col min="11535" max="11535" width="11.28515625" style="122" customWidth="1"/>
    <col min="11536" max="11545" width="0" style="122" hidden="1" customWidth="1"/>
    <col min="11546" max="11546" width="4.42578125" style="122" customWidth="1"/>
    <col min="11547" max="11549" width="0" style="122" hidden="1" customWidth="1"/>
    <col min="11550" max="11550" width="9.7109375" style="122" customWidth="1"/>
    <col min="11551" max="11551" width="12.28515625" style="122" customWidth="1"/>
    <col min="11552" max="11552" width="11.42578125" style="122" customWidth="1"/>
    <col min="11553" max="11553" width="11.28515625" style="122" customWidth="1"/>
    <col min="11554" max="11559" width="9.140625" style="122"/>
    <col min="11560" max="11560" width="9.42578125" style="122" bestFit="1" customWidth="1"/>
    <col min="11561" max="11776" width="9.140625" style="122"/>
    <col min="11777" max="11777" width="36.7109375" style="122" customWidth="1"/>
    <col min="11778" max="11778" width="5.5703125" style="122" customWidth="1"/>
    <col min="11779" max="11779" width="1.28515625" style="122" customWidth="1"/>
    <col min="11780" max="11780" width="2.42578125" style="122" customWidth="1"/>
    <col min="11781" max="11781" width="1.42578125" style="122" customWidth="1"/>
    <col min="11782" max="11782" width="2" style="122" customWidth="1"/>
    <col min="11783" max="11783" width="1.42578125" style="122" customWidth="1"/>
    <col min="11784" max="11784" width="2.7109375" style="122" customWidth="1"/>
    <col min="11785" max="11785" width="5.28515625" style="122" customWidth="1"/>
    <col min="11786" max="11786" width="12.85546875" style="122" bestFit="1" customWidth="1"/>
    <col min="11787" max="11787" width="6.7109375" style="122" customWidth="1"/>
    <col min="11788" max="11789" width="0" style="122" hidden="1" customWidth="1"/>
    <col min="11790" max="11790" width="0.42578125" style="122" customWidth="1"/>
    <col min="11791" max="11791" width="11.28515625" style="122" customWidth="1"/>
    <col min="11792" max="11801" width="0" style="122" hidden="1" customWidth="1"/>
    <col min="11802" max="11802" width="4.42578125" style="122" customWidth="1"/>
    <col min="11803" max="11805" width="0" style="122" hidden="1" customWidth="1"/>
    <col min="11806" max="11806" width="9.7109375" style="122" customWidth="1"/>
    <col min="11807" max="11807" width="12.28515625" style="122" customWidth="1"/>
    <col min="11808" max="11808" width="11.42578125" style="122" customWidth="1"/>
    <col min="11809" max="11809" width="11.28515625" style="122" customWidth="1"/>
    <col min="11810" max="11815" width="9.140625" style="122"/>
    <col min="11816" max="11816" width="9.42578125" style="122" bestFit="1" customWidth="1"/>
    <col min="11817" max="12032" width="9.140625" style="122"/>
    <col min="12033" max="12033" width="36.7109375" style="122" customWidth="1"/>
    <col min="12034" max="12034" width="5.5703125" style="122" customWidth="1"/>
    <col min="12035" max="12035" width="1.28515625" style="122" customWidth="1"/>
    <col min="12036" max="12036" width="2.42578125" style="122" customWidth="1"/>
    <col min="12037" max="12037" width="1.42578125" style="122" customWidth="1"/>
    <col min="12038" max="12038" width="2" style="122" customWidth="1"/>
    <col min="12039" max="12039" width="1.42578125" style="122" customWidth="1"/>
    <col min="12040" max="12040" width="2.7109375" style="122" customWidth="1"/>
    <col min="12041" max="12041" width="5.28515625" style="122" customWidth="1"/>
    <col min="12042" max="12042" width="12.85546875" style="122" bestFit="1" customWidth="1"/>
    <col min="12043" max="12043" width="6.7109375" style="122" customWidth="1"/>
    <col min="12044" max="12045" width="0" style="122" hidden="1" customWidth="1"/>
    <col min="12046" max="12046" width="0.42578125" style="122" customWidth="1"/>
    <col min="12047" max="12047" width="11.28515625" style="122" customWidth="1"/>
    <col min="12048" max="12057" width="0" style="122" hidden="1" customWidth="1"/>
    <col min="12058" max="12058" width="4.42578125" style="122" customWidth="1"/>
    <col min="12059" max="12061" width="0" style="122" hidden="1" customWidth="1"/>
    <col min="12062" max="12062" width="9.7109375" style="122" customWidth="1"/>
    <col min="12063" max="12063" width="12.28515625" style="122" customWidth="1"/>
    <col min="12064" max="12064" width="11.42578125" style="122" customWidth="1"/>
    <col min="12065" max="12065" width="11.28515625" style="122" customWidth="1"/>
    <col min="12066" max="12071" width="9.140625" style="122"/>
    <col min="12072" max="12072" width="9.42578125" style="122" bestFit="1" customWidth="1"/>
    <col min="12073" max="12288" width="9.140625" style="122"/>
    <col min="12289" max="12289" width="36.7109375" style="122" customWidth="1"/>
    <col min="12290" max="12290" width="5.5703125" style="122" customWidth="1"/>
    <col min="12291" max="12291" width="1.28515625" style="122" customWidth="1"/>
    <col min="12292" max="12292" width="2.42578125" style="122" customWidth="1"/>
    <col min="12293" max="12293" width="1.42578125" style="122" customWidth="1"/>
    <col min="12294" max="12294" width="2" style="122" customWidth="1"/>
    <col min="12295" max="12295" width="1.42578125" style="122" customWidth="1"/>
    <col min="12296" max="12296" width="2.7109375" style="122" customWidth="1"/>
    <col min="12297" max="12297" width="5.28515625" style="122" customWidth="1"/>
    <col min="12298" max="12298" width="12.85546875" style="122" bestFit="1" customWidth="1"/>
    <col min="12299" max="12299" width="6.7109375" style="122" customWidth="1"/>
    <col min="12300" max="12301" width="0" style="122" hidden="1" customWidth="1"/>
    <col min="12302" max="12302" width="0.42578125" style="122" customWidth="1"/>
    <col min="12303" max="12303" width="11.28515625" style="122" customWidth="1"/>
    <col min="12304" max="12313" width="0" style="122" hidden="1" customWidth="1"/>
    <col min="12314" max="12314" width="4.42578125" style="122" customWidth="1"/>
    <col min="12315" max="12317" width="0" style="122" hidden="1" customWidth="1"/>
    <col min="12318" max="12318" width="9.7109375" style="122" customWidth="1"/>
    <col min="12319" max="12319" width="12.28515625" style="122" customWidth="1"/>
    <col min="12320" max="12320" width="11.42578125" style="122" customWidth="1"/>
    <col min="12321" max="12321" width="11.28515625" style="122" customWidth="1"/>
    <col min="12322" max="12327" width="9.140625" style="122"/>
    <col min="12328" max="12328" width="9.42578125" style="122" bestFit="1" customWidth="1"/>
    <col min="12329" max="12544" width="9.140625" style="122"/>
    <col min="12545" max="12545" width="36.7109375" style="122" customWidth="1"/>
    <col min="12546" max="12546" width="5.5703125" style="122" customWidth="1"/>
    <col min="12547" max="12547" width="1.28515625" style="122" customWidth="1"/>
    <col min="12548" max="12548" width="2.42578125" style="122" customWidth="1"/>
    <col min="12549" max="12549" width="1.42578125" style="122" customWidth="1"/>
    <col min="12550" max="12550" width="2" style="122" customWidth="1"/>
    <col min="12551" max="12551" width="1.42578125" style="122" customWidth="1"/>
    <col min="12552" max="12552" width="2.7109375" style="122" customWidth="1"/>
    <col min="12553" max="12553" width="5.28515625" style="122" customWidth="1"/>
    <col min="12554" max="12554" width="12.85546875" style="122" bestFit="1" customWidth="1"/>
    <col min="12555" max="12555" width="6.7109375" style="122" customWidth="1"/>
    <col min="12556" max="12557" width="0" style="122" hidden="1" customWidth="1"/>
    <col min="12558" max="12558" width="0.42578125" style="122" customWidth="1"/>
    <col min="12559" max="12559" width="11.28515625" style="122" customWidth="1"/>
    <col min="12560" max="12569" width="0" style="122" hidden="1" customWidth="1"/>
    <col min="12570" max="12570" width="4.42578125" style="122" customWidth="1"/>
    <col min="12571" max="12573" width="0" style="122" hidden="1" customWidth="1"/>
    <col min="12574" max="12574" width="9.7109375" style="122" customWidth="1"/>
    <col min="12575" max="12575" width="12.28515625" style="122" customWidth="1"/>
    <col min="12576" max="12576" width="11.42578125" style="122" customWidth="1"/>
    <col min="12577" max="12577" width="11.28515625" style="122" customWidth="1"/>
    <col min="12578" max="12583" width="9.140625" style="122"/>
    <col min="12584" max="12584" width="9.42578125" style="122" bestFit="1" customWidth="1"/>
    <col min="12585" max="12800" width="9.140625" style="122"/>
    <col min="12801" max="12801" width="36.7109375" style="122" customWidth="1"/>
    <col min="12802" max="12802" width="5.5703125" style="122" customWidth="1"/>
    <col min="12803" max="12803" width="1.28515625" style="122" customWidth="1"/>
    <col min="12804" max="12804" width="2.42578125" style="122" customWidth="1"/>
    <col min="12805" max="12805" width="1.42578125" style="122" customWidth="1"/>
    <col min="12806" max="12806" width="2" style="122" customWidth="1"/>
    <col min="12807" max="12807" width="1.42578125" style="122" customWidth="1"/>
    <col min="12808" max="12808" width="2.7109375" style="122" customWidth="1"/>
    <col min="12809" max="12809" width="5.28515625" style="122" customWidth="1"/>
    <col min="12810" max="12810" width="12.85546875" style="122" bestFit="1" customWidth="1"/>
    <col min="12811" max="12811" width="6.7109375" style="122" customWidth="1"/>
    <col min="12812" max="12813" width="0" style="122" hidden="1" customWidth="1"/>
    <col min="12814" max="12814" width="0.42578125" style="122" customWidth="1"/>
    <col min="12815" max="12815" width="11.28515625" style="122" customWidth="1"/>
    <col min="12816" max="12825" width="0" style="122" hidden="1" customWidth="1"/>
    <col min="12826" max="12826" width="4.42578125" style="122" customWidth="1"/>
    <col min="12827" max="12829" width="0" style="122" hidden="1" customWidth="1"/>
    <col min="12830" max="12830" width="9.7109375" style="122" customWidth="1"/>
    <col min="12831" max="12831" width="12.28515625" style="122" customWidth="1"/>
    <col min="12832" max="12832" width="11.42578125" style="122" customWidth="1"/>
    <col min="12833" max="12833" width="11.28515625" style="122" customWidth="1"/>
    <col min="12834" max="12839" width="9.140625" style="122"/>
    <col min="12840" max="12840" width="9.42578125" style="122" bestFit="1" customWidth="1"/>
    <col min="12841" max="13056" width="9.140625" style="122"/>
    <col min="13057" max="13057" width="36.7109375" style="122" customWidth="1"/>
    <col min="13058" max="13058" width="5.5703125" style="122" customWidth="1"/>
    <col min="13059" max="13059" width="1.28515625" style="122" customWidth="1"/>
    <col min="13060" max="13060" width="2.42578125" style="122" customWidth="1"/>
    <col min="13061" max="13061" width="1.42578125" style="122" customWidth="1"/>
    <col min="13062" max="13062" width="2" style="122" customWidth="1"/>
    <col min="13063" max="13063" width="1.42578125" style="122" customWidth="1"/>
    <col min="13064" max="13064" width="2.7109375" style="122" customWidth="1"/>
    <col min="13065" max="13065" width="5.28515625" style="122" customWidth="1"/>
    <col min="13066" max="13066" width="12.85546875" style="122" bestFit="1" customWidth="1"/>
    <col min="13067" max="13067" width="6.7109375" style="122" customWidth="1"/>
    <col min="13068" max="13069" width="0" style="122" hidden="1" customWidth="1"/>
    <col min="13070" max="13070" width="0.42578125" style="122" customWidth="1"/>
    <col min="13071" max="13071" width="11.28515625" style="122" customWidth="1"/>
    <col min="13072" max="13081" width="0" style="122" hidden="1" customWidth="1"/>
    <col min="13082" max="13082" width="4.42578125" style="122" customWidth="1"/>
    <col min="13083" max="13085" width="0" style="122" hidden="1" customWidth="1"/>
    <col min="13086" max="13086" width="9.7109375" style="122" customWidth="1"/>
    <col min="13087" max="13087" width="12.28515625" style="122" customWidth="1"/>
    <col min="13088" max="13088" width="11.42578125" style="122" customWidth="1"/>
    <col min="13089" max="13089" width="11.28515625" style="122" customWidth="1"/>
    <col min="13090" max="13095" width="9.140625" style="122"/>
    <col min="13096" max="13096" width="9.42578125" style="122" bestFit="1" customWidth="1"/>
    <col min="13097" max="13312" width="9.140625" style="122"/>
    <col min="13313" max="13313" width="36.7109375" style="122" customWidth="1"/>
    <col min="13314" max="13314" width="5.5703125" style="122" customWidth="1"/>
    <col min="13315" max="13315" width="1.28515625" style="122" customWidth="1"/>
    <col min="13316" max="13316" width="2.42578125" style="122" customWidth="1"/>
    <col min="13317" max="13317" width="1.42578125" style="122" customWidth="1"/>
    <col min="13318" max="13318" width="2" style="122" customWidth="1"/>
    <col min="13319" max="13319" width="1.42578125" style="122" customWidth="1"/>
    <col min="13320" max="13320" width="2.7109375" style="122" customWidth="1"/>
    <col min="13321" max="13321" width="5.28515625" style="122" customWidth="1"/>
    <col min="13322" max="13322" width="12.85546875" style="122" bestFit="1" customWidth="1"/>
    <col min="13323" max="13323" width="6.7109375" style="122" customWidth="1"/>
    <col min="13324" max="13325" width="0" style="122" hidden="1" customWidth="1"/>
    <col min="13326" max="13326" width="0.42578125" style="122" customWidth="1"/>
    <col min="13327" max="13327" width="11.28515625" style="122" customWidth="1"/>
    <col min="13328" max="13337" width="0" style="122" hidden="1" customWidth="1"/>
    <col min="13338" max="13338" width="4.42578125" style="122" customWidth="1"/>
    <col min="13339" max="13341" width="0" style="122" hidden="1" customWidth="1"/>
    <col min="13342" max="13342" width="9.7109375" style="122" customWidth="1"/>
    <col min="13343" max="13343" width="12.28515625" style="122" customWidth="1"/>
    <col min="13344" max="13344" width="11.42578125" style="122" customWidth="1"/>
    <col min="13345" max="13345" width="11.28515625" style="122" customWidth="1"/>
    <col min="13346" max="13351" width="9.140625" style="122"/>
    <col min="13352" max="13352" width="9.42578125" style="122" bestFit="1" customWidth="1"/>
    <col min="13353" max="13568" width="9.140625" style="122"/>
    <col min="13569" max="13569" width="36.7109375" style="122" customWidth="1"/>
    <col min="13570" max="13570" width="5.5703125" style="122" customWidth="1"/>
    <col min="13571" max="13571" width="1.28515625" style="122" customWidth="1"/>
    <col min="13572" max="13572" width="2.42578125" style="122" customWidth="1"/>
    <col min="13573" max="13573" width="1.42578125" style="122" customWidth="1"/>
    <col min="13574" max="13574" width="2" style="122" customWidth="1"/>
    <col min="13575" max="13575" width="1.42578125" style="122" customWidth="1"/>
    <col min="13576" max="13576" width="2.7109375" style="122" customWidth="1"/>
    <col min="13577" max="13577" width="5.28515625" style="122" customWidth="1"/>
    <col min="13578" max="13578" width="12.85546875" style="122" bestFit="1" customWidth="1"/>
    <col min="13579" max="13579" width="6.7109375" style="122" customWidth="1"/>
    <col min="13580" max="13581" width="0" style="122" hidden="1" customWidth="1"/>
    <col min="13582" max="13582" width="0.42578125" style="122" customWidth="1"/>
    <col min="13583" max="13583" width="11.28515625" style="122" customWidth="1"/>
    <col min="13584" max="13593" width="0" style="122" hidden="1" customWidth="1"/>
    <col min="13594" max="13594" width="4.42578125" style="122" customWidth="1"/>
    <col min="13595" max="13597" width="0" style="122" hidden="1" customWidth="1"/>
    <col min="13598" max="13598" width="9.7109375" style="122" customWidth="1"/>
    <col min="13599" max="13599" width="12.28515625" style="122" customWidth="1"/>
    <col min="13600" max="13600" width="11.42578125" style="122" customWidth="1"/>
    <col min="13601" max="13601" width="11.28515625" style="122" customWidth="1"/>
    <col min="13602" max="13607" width="9.140625" style="122"/>
    <col min="13608" max="13608" width="9.42578125" style="122" bestFit="1" customWidth="1"/>
    <col min="13609" max="13824" width="9.140625" style="122"/>
    <col min="13825" max="13825" width="36.7109375" style="122" customWidth="1"/>
    <col min="13826" max="13826" width="5.5703125" style="122" customWidth="1"/>
    <col min="13827" max="13827" width="1.28515625" style="122" customWidth="1"/>
    <col min="13828" max="13828" width="2.42578125" style="122" customWidth="1"/>
    <col min="13829" max="13829" width="1.42578125" style="122" customWidth="1"/>
    <col min="13830" max="13830" width="2" style="122" customWidth="1"/>
    <col min="13831" max="13831" width="1.42578125" style="122" customWidth="1"/>
    <col min="13832" max="13832" width="2.7109375" style="122" customWidth="1"/>
    <col min="13833" max="13833" width="5.28515625" style="122" customWidth="1"/>
    <col min="13834" max="13834" width="12.85546875" style="122" bestFit="1" customWidth="1"/>
    <col min="13835" max="13835" width="6.7109375" style="122" customWidth="1"/>
    <col min="13836" max="13837" width="0" style="122" hidden="1" customWidth="1"/>
    <col min="13838" max="13838" width="0.42578125" style="122" customWidth="1"/>
    <col min="13839" max="13839" width="11.28515625" style="122" customWidth="1"/>
    <col min="13840" max="13849" width="0" style="122" hidden="1" customWidth="1"/>
    <col min="13850" max="13850" width="4.42578125" style="122" customWidth="1"/>
    <col min="13851" max="13853" width="0" style="122" hidden="1" customWidth="1"/>
    <col min="13854" max="13854" width="9.7109375" style="122" customWidth="1"/>
    <col min="13855" max="13855" width="12.28515625" style="122" customWidth="1"/>
    <col min="13856" max="13856" width="11.42578125" style="122" customWidth="1"/>
    <col min="13857" max="13857" width="11.28515625" style="122" customWidth="1"/>
    <col min="13858" max="13863" width="9.140625" style="122"/>
    <col min="13864" max="13864" width="9.42578125" style="122" bestFit="1" customWidth="1"/>
    <col min="13865" max="14080" width="9.140625" style="122"/>
    <col min="14081" max="14081" width="36.7109375" style="122" customWidth="1"/>
    <col min="14082" max="14082" width="5.5703125" style="122" customWidth="1"/>
    <col min="14083" max="14083" width="1.28515625" style="122" customWidth="1"/>
    <col min="14084" max="14084" width="2.42578125" style="122" customWidth="1"/>
    <col min="14085" max="14085" width="1.42578125" style="122" customWidth="1"/>
    <col min="14086" max="14086" width="2" style="122" customWidth="1"/>
    <col min="14087" max="14087" width="1.42578125" style="122" customWidth="1"/>
    <col min="14088" max="14088" width="2.7109375" style="122" customWidth="1"/>
    <col min="14089" max="14089" width="5.28515625" style="122" customWidth="1"/>
    <col min="14090" max="14090" width="12.85546875" style="122" bestFit="1" customWidth="1"/>
    <col min="14091" max="14091" width="6.7109375" style="122" customWidth="1"/>
    <col min="14092" max="14093" width="0" style="122" hidden="1" customWidth="1"/>
    <col min="14094" max="14094" width="0.42578125" style="122" customWidth="1"/>
    <col min="14095" max="14095" width="11.28515625" style="122" customWidth="1"/>
    <col min="14096" max="14105" width="0" style="122" hidden="1" customWidth="1"/>
    <col min="14106" max="14106" width="4.42578125" style="122" customWidth="1"/>
    <col min="14107" max="14109" width="0" style="122" hidden="1" customWidth="1"/>
    <col min="14110" max="14110" width="9.7109375" style="122" customWidth="1"/>
    <col min="14111" max="14111" width="12.28515625" style="122" customWidth="1"/>
    <col min="14112" max="14112" width="11.42578125" style="122" customWidth="1"/>
    <col min="14113" max="14113" width="11.28515625" style="122" customWidth="1"/>
    <col min="14114" max="14119" width="9.140625" style="122"/>
    <col min="14120" max="14120" width="9.42578125" style="122" bestFit="1" customWidth="1"/>
    <col min="14121" max="14336" width="9.140625" style="122"/>
    <col min="14337" max="14337" width="36.7109375" style="122" customWidth="1"/>
    <col min="14338" max="14338" width="5.5703125" style="122" customWidth="1"/>
    <col min="14339" max="14339" width="1.28515625" style="122" customWidth="1"/>
    <col min="14340" max="14340" width="2.42578125" style="122" customWidth="1"/>
    <col min="14341" max="14341" width="1.42578125" style="122" customWidth="1"/>
    <col min="14342" max="14342" width="2" style="122" customWidth="1"/>
    <col min="14343" max="14343" width="1.42578125" style="122" customWidth="1"/>
    <col min="14344" max="14344" width="2.7109375" style="122" customWidth="1"/>
    <col min="14345" max="14345" width="5.28515625" style="122" customWidth="1"/>
    <col min="14346" max="14346" width="12.85546875" style="122" bestFit="1" customWidth="1"/>
    <col min="14347" max="14347" width="6.7109375" style="122" customWidth="1"/>
    <col min="14348" max="14349" width="0" style="122" hidden="1" customWidth="1"/>
    <col min="14350" max="14350" width="0.42578125" style="122" customWidth="1"/>
    <col min="14351" max="14351" width="11.28515625" style="122" customWidth="1"/>
    <col min="14352" max="14361" width="0" style="122" hidden="1" customWidth="1"/>
    <col min="14362" max="14362" width="4.42578125" style="122" customWidth="1"/>
    <col min="14363" max="14365" width="0" style="122" hidden="1" customWidth="1"/>
    <col min="14366" max="14366" width="9.7109375" style="122" customWidth="1"/>
    <col min="14367" max="14367" width="12.28515625" style="122" customWidth="1"/>
    <col min="14368" max="14368" width="11.42578125" style="122" customWidth="1"/>
    <col min="14369" max="14369" width="11.28515625" style="122" customWidth="1"/>
    <col min="14370" max="14375" width="9.140625" style="122"/>
    <col min="14376" max="14376" width="9.42578125" style="122" bestFit="1" customWidth="1"/>
    <col min="14377" max="14592" width="9.140625" style="122"/>
    <col min="14593" max="14593" width="36.7109375" style="122" customWidth="1"/>
    <col min="14594" max="14594" width="5.5703125" style="122" customWidth="1"/>
    <col min="14595" max="14595" width="1.28515625" style="122" customWidth="1"/>
    <col min="14596" max="14596" width="2.42578125" style="122" customWidth="1"/>
    <col min="14597" max="14597" width="1.42578125" style="122" customWidth="1"/>
    <col min="14598" max="14598" width="2" style="122" customWidth="1"/>
    <col min="14599" max="14599" width="1.42578125" style="122" customWidth="1"/>
    <col min="14600" max="14600" width="2.7109375" style="122" customWidth="1"/>
    <col min="14601" max="14601" width="5.28515625" style="122" customWidth="1"/>
    <col min="14602" max="14602" width="12.85546875" style="122" bestFit="1" customWidth="1"/>
    <col min="14603" max="14603" width="6.7109375" style="122" customWidth="1"/>
    <col min="14604" max="14605" width="0" style="122" hidden="1" customWidth="1"/>
    <col min="14606" max="14606" width="0.42578125" style="122" customWidth="1"/>
    <col min="14607" max="14607" width="11.28515625" style="122" customWidth="1"/>
    <col min="14608" max="14617" width="0" style="122" hidden="1" customWidth="1"/>
    <col min="14618" max="14618" width="4.42578125" style="122" customWidth="1"/>
    <col min="14619" max="14621" width="0" style="122" hidden="1" customWidth="1"/>
    <col min="14622" max="14622" width="9.7109375" style="122" customWidth="1"/>
    <col min="14623" max="14623" width="12.28515625" style="122" customWidth="1"/>
    <col min="14624" max="14624" width="11.42578125" style="122" customWidth="1"/>
    <col min="14625" max="14625" width="11.28515625" style="122" customWidth="1"/>
    <col min="14626" max="14631" width="9.140625" style="122"/>
    <col min="14632" max="14632" width="9.42578125" style="122" bestFit="1" customWidth="1"/>
    <col min="14633" max="14848" width="9.140625" style="122"/>
    <col min="14849" max="14849" width="36.7109375" style="122" customWidth="1"/>
    <col min="14850" max="14850" width="5.5703125" style="122" customWidth="1"/>
    <col min="14851" max="14851" width="1.28515625" style="122" customWidth="1"/>
    <col min="14852" max="14852" width="2.42578125" style="122" customWidth="1"/>
    <col min="14853" max="14853" width="1.42578125" style="122" customWidth="1"/>
    <col min="14854" max="14854" width="2" style="122" customWidth="1"/>
    <col min="14855" max="14855" width="1.42578125" style="122" customWidth="1"/>
    <col min="14856" max="14856" width="2.7109375" style="122" customWidth="1"/>
    <col min="14857" max="14857" width="5.28515625" style="122" customWidth="1"/>
    <col min="14858" max="14858" width="12.85546875" style="122" bestFit="1" customWidth="1"/>
    <col min="14859" max="14859" width="6.7109375" style="122" customWidth="1"/>
    <col min="14860" max="14861" width="0" style="122" hidden="1" customWidth="1"/>
    <col min="14862" max="14862" width="0.42578125" style="122" customWidth="1"/>
    <col min="14863" max="14863" width="11.28515625" style="122" customWidth="1"/>
    <col min="14864" max="14873" width="0" style="122" hidden="1" customWidth="1"/>
    <col min="14874" max="14874" width="4.42578125" style="122" customWidth="1"/>
    <col min="14875" max="14877" width="0" style="122" hidden="1" customWidth="1"/>
    <col min="14878" max="14878" width="9.7109375" style="122" customWidth="1"/>
    <col min="14879" max="14879" width="12.28515625" style="122" customWidth="1"/>
    <col min="14880" max="14880" width="11.42578125" style="122" customWidth="1"/>
    <col min="14881" max="14881" width="11.28515625" style="122" customWidth="1"/>
    <col min="14882" max="14887" width="9.140625" style="122"/>
    <col min="14888" max="14888" width="9.42578125" style="122" bestFit="1" customWidth="1"/>
    <col min="14889" max="15104" width="9.140625" style="122"/>
    <col min="15105" max="15105" width="36.7109375" style="122" customWidth="1"/>
    <col min="15106" max="15106" width="5.5703125" style="122" customWidth="1"/>
    <col min="15107" max="15107" width="1.28515625" style="122" customWidth="1"/>
    <col min="15108" max="15108" width="2.42578125" style="122" customWidth="1"/>
    <col min="15109" max="15109" width="1.42578125" style="122" customWidth="1"/>
    <col min="15110" max="15110" width="2" style="122" customWidth="1"/>
    <col min="15111" max="15111" width="1.42578125" style="122" customWidth="1"/>
    <col min="15112" max="15112" width="2.7109375" style="122" customWidth="1"/>
    <col min="15113" max="15113" width="5.28515625" style="122" customWidth="1"/>
    <col min="15114" max="15114" width="12.85546875" style="122" bestFit="1" customWidth="1"/>
    <col min="15115" max="15115" width="6.7109375" style="122" customWidth="1"/>
    <col min="15116" max="15117" width="0" style="122" hidden="1" customWidth="1"/>
    <col min="15118" max="15118" width="0.42578125" style="122" customWidth="1"/>
    <col min="15119" max="15119" width="11.28515625" style="122" customWidth="1"/>
    <col min="15120" max="15129" width="0" style="122" hidden="1" customWidth="1"/>
    <col min="15130" max="15130" width="4.42578125" style="122" customWidth="1"/>
    <col min="15131" max="15133" width="0" style="122" hidden="1" customWidth="1"/>
    <col min="15134" max="15134" width="9.7109375" style="122" customWidth="1"/>
    <col min="15135" max="15135" width="12.28515625" style="122" customWidth="1"/>
    <col min="15136" max="15136" width="11.42578125" style="122" customWidth="1"/>
    <col min="15137" max="15137" width="11.28515625" style="122" customWidth="1"/>
    <col min="15138" max="15143" width="9.140625" style="122"/>
    <col min="15144" max="15144" width="9.42578125" style="122" bestFit="1" customWidth="1"/>
    <col min="15145" max="15360" width="9.140625" style="122"/>
    <col min="15361" max="15361" width="36.7109375" style="122" customWidth="1"/>
    <col min="15362" max="15362" width="5.5703125" style="122" customWidth="1"/>
    <col min="15363" max="15363" width="1.28515625" style="122" customWidth="1"/>
    <col min="15364" max="15364" width="2.42578125" style="122" customWidth="1"/>
    <col min="15365" max="15365" width="1.42578125" style="122" customWidth="1"/>
    <col min="15366" max="15366" width="2" style="122" customWidth="1"/>
    <col min="15367" max="15367" width="1.42578125" style="122" customWidth="1"/>
    <col min="15368" max="15368" width="2.7109375" style="122" customWidth="1"/>
    <col min="15369" max="15369" width="5.28515625" style="122" customWidth="1"/>
    <col min="15370" max="15370" width="12.85546875" style="122" bestFit="1" customWidth="1"/>
    <col min="15371" max="15371" width="6.7109375" style="122" customWidth="1"/>
    <col min="15372" max="15373" width="0" style="122" hidden="1" customWidth="1"/>
    <col min="15374" max="15374" width="0.42578125" style="122" customWidth="1"/>
    <col min="15375" max="15375" width="11.28515625" style="122" customWidth="1"/>
    <col min="15376" max="15385" width="0" style="122" hidden="1" customWidth="1"/>
    <col min="15386" max="15386" width="4.42578125" style="122" customWidth="1"/>
    <col min="15387" max="15389" width="0" style="122" hidden="1" customWidth="1"/>
    <col min="15390" max="15390" width="9.7109375" style="122" customWidth="1"/>
    <col min="15391" max="15391" width="12.28515625" style="122" customWidth="1"/>
    <col min="15392" max="15392" width="11.42578125" style="122" customWidth="1"/>
    <col min="15393" max="15393" width="11.28515625" style="122" customWidth="1"/>
    <col min="15394" max="15399" width="9.140625" style="122"/>
    <col min="15400" max="15400" width="9.42578125" style="122" bestFit="1" customWidth="1"/>
    <col min="15401" max="15616" width="9.140625" style="122"/>
    <col min="15617" max="15617" width="36.7109375" style="122" customWidth="1"/>
    <col min="15618" max="15618" width="5.5703125" style="122" customWidth="1"/>
    <col min="15619" max="15619" width="1.28515625" style="122" customWidth="1"/>
    <col min="15620" max="15620" width="2.42578125" style="122" customWidth="1"/>
    <col min="15621" max="15621" width="1.42578125" style="122" customWidth="1"/>
    <col min="15622" max="15622" width="2" style="122" customWidth="1"/>
    <col min="15623" max="15623" width="1.42578125" style="122" customWidth="1"/>
    <col min="15624" max="15624" width="2.7109375" style="122" customWidth="1"/>
    <col min="15625" max="15625" width="5.28515625" style="122" customWidth="1"/>
    <col min="15626" max="15626" width="12.85546875" style="122" bestFit="1" customWidth="1"/>
    <col min="15627" max="15627" width="6.7109375" style="122" customWidth="1"/>
    <col min="15628" max="15629" width="0" style="122" hidden="1" customWidth="1"/>
    <col min="15630" max="15630" width="0.42578125" style="122" customWidth="1"/>
    <col min="15631" max="15631" width="11.28515625" style="122" customWidth="1"/>
    <col min="15632" max="15641" width="0" style="122" hidden="1" customWidth="1"/>
    <col min="15642" max="15642" width="4.42578125" style="122" customWidth="1"/>
    <col min="15643" max="15645" width="0" style="122" hidden="1" customWidth="1"/>
    <col min="15646" max="15646" width="9.7109375" style="122" customWidth="1"/>
    <col min="15647" max="15647" width="12.28515625" style="122" customWidth="1"/>
    <col min="15648" max="15648" width="11.42578125" style="122" customWidth="1"/>
    <col min="15649" max="15649" width="11.28515625" style="122" customWidth="1"/>
    <col min="15650" max="15655" width="9.140625" style="122"/>
    <col min="15656" max="15656" width="9.42578125" style="122" bestFit="1" customWidth="1"/>
    <col min="15657" max="15872" width="9.140625" style="122"/>
    <col min="15873" max="15873" width="36.7109375" style="122" customWidth="1"/>
    <col min="15874" max="15874" width="5.5703125" style="122" customWidth="1"/>
    <col min="15875" max="15875" width="1.28515625" style="122" customWidth="1"/>
    <col min="15876" max="15876" width="2.42578125" style="122" customWidth="1"/>
    <col min="15877" max="15877" width="1.42578125" style="122" customWidth="1"/>
    <col min="15878" max="15878" width="2" style="122" customWidth="1"/>
    <col min="15879" max="15879" width="1.42578125" style="122" customWidth="1"/>
    <col min="15880" max="15880" width="2.7109375" style="122" customWidth="1"/>
    <col min="15881" max="15881" width="5.28515625" style="122" customWidth="1"/>
    <col min="15882" max="15882" width="12.85546875" style="122" bestFit="1" customWidth="1"/>
    <col min="15883" max="15883" width="6.7109375" style="122" customWidth="1"/>
    <col min="15884" max="15885" width="0" style="122" hidden="1" customWidth="1"/>
    <col min="15886" max="15886" width="0.42578125" style="122" customWidth="1"/>
    <col min="15887" max="15887" width="11.28515625" style="122" customWidth="1"/>
    <col min="15888" max="15897" width="0" style="122" hidden="1" customWidth="1"/>
    <col min="15898" max="15898" width="4.42578125" style="122" customWidth="1"/>
    <col min="15899" max="15901" width="0" style="122" hidden="1" customWidth="1"/>
    <col min="15902" max="15902" width="9.7109375" style="122" customWidth="1"/>
    <col min="15903" max="15903" width="12.28515625" style="122" customWidth="1"/>
    <col min="15904" max="15904" width="11.42578125" style="122" customWidth="1"/>
    <col min="15905" max="15905" width="11.28515625" style="122" customWidth="1"/>
    <col min="15906" max="15911" width="9.140625" style="122"/>
    <col min="15912" max="15912" width="9.42578125" style="122" bestFit="1" customWidth="1"/>
    <col min="15913" max="16128" width="9.140625" style="122"/>
    <col min="16129" max="16129" width="36.7109375" style="122" customWidth="1"/>
    <col min="16130" max="16130" width="5.5703125" style="122" customWidth="1"/>
    <col min="16131" max="16131" width="1.28515625" style="122" customWidth="1"/>
    <col min="16132" max="16132" width="2.42578125" style="122" customWidth="1"/>
    <col min="16133" max="16133" width="1.42578125" style="122" customWidth="1"/>
    <col min="16134" max="16134" width="2" style="122" customWidth="1"/>
    <col min="16135" max="16135" width="1.42578125" style="122" customWidth="1"/>
    <col min="16136" max="16136" width="2.7109375" style="122" customWidth="1"/>
    <col min="16137" max="16137" width="5.28515625" style="122" customWidth="1"/>
    <col min="16138" max="16138" width="12.85546875" style="122" bestFit="1" customWidth="1"/>
    <col min="16139" max="16139" width="6.7109375" style="122" customWidth="1"/>
    <col min="16140" max="16141" width="0" style="122" hidden="1" customWidth="1"/>
    <col min="16142" max="16142" width="0.42578125" style="122" customWidth="1"/>
    <col min="16143" max="16143" width="11.28515625" style="122" customWidth="1"/>
    <col min="16144" max="16153" width="0" style="122" hidden="1" customWidth="1"/>
    <col min="16154" max="16154" width="4.42578125" style="122" customWidth="1"/>
    <col min="16155" max="16157" width="0" style="122" hidden="1" customWidth="1"/>
    <col min="16158" max="16158" width="9.7109375" style="122" customWidth="1"/>
    <col min="16159" max="16159" width="12.28515625" style="122" customWidth="1"/>
    <col min="16160" max="16160" width="11.42578125" style="122" customWidth="1"/>
    <col min="16161" max="16161" width="11.28515625" style="122" customWidth="1"/>
    <col min="16162" max="16167" width="9.140625" style="122"/>
    <col min="16168" max="16168" width="9.42578125" style="122" bestFit="1" customWidth="1"/>
    <col min="16169" max="16384" width="9.140625" style="122"/>
  </cols>
  <sheetData>
    <row r="1" spans="1:34" s="3" customFormat="1" ht="13.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"/>
      <c r="AE1" s="1"/>
      <c r="AF1" s="1"/>
      <c r="AG1" s="2"/>
    </row>
    <row r="2" spans="1:34" s="3" customFormat="1" ht="10.5" hidden="1" customHeight="1" x14ac:dyDescent="0.25">
      <c r="A2" s="4"/>
      <c r="B2" s="5"/>
      <c r="C2" s="5"/>
      <c r="D2" s="130">
        <v>28.41</v>
      </c>
      <c r="E2" s="130"/>
      <c r="F2" s="130"/>
      <c r="G2" s="130"/>
      <c r="H2" s="6"/>
      <c r="I2" s="6"/>
      <c r="J2" s="6"/>
      <c r="K2" s="6"/>
      <c r="L2" s="6"/>
      <c r="M2" s="130">
        <v>15.91</v>
      </c>
      <c r="N2" s="130"/>
      <c r="O2" s="7"/>
      <c r="P2" s="4">
        <v>15.91</v>
      </c>
      <c r="Q2" s="4"/>
      <c r="R2" s="130">
        <v>15.91</v>
      </c>
      <c r="S2" s="130"/>
      <c r="T2" s="130"/>
      <c r="U2" s="130"/>
      <c r="V2" s="130"/>
      <c r="W2" s="130"/>
      <c r="X2" s="130"/>
      <c r="Y2" s="130"/>
      <c r="Z2" s="130"/>
      <c r="AA2" s="4"/>
      <c r="AC2" s="8"/>
      <c r="AD2" s="8"/>
      <c r="AE2" s="8"/>
      <c r="AF2" s="8"/>
      <c r="AG2" s="2"/>
    </row>
    <row r="3" spans="1:34" s="3" customFormat="1" ht="6" hidden="1" customHeight="1" x14ac:dyDescent="0.25">
      <c r="A3" s="4"/>
      <c r="B3" s="4"/>
      <c r="C3" s="4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4"/>
      <c r="Q3" s="4"/>
      <c r="R3" s="9"/>
      <c r="S3" s="9"/>
      <c r="T3" s="9"/>
      <c r="U3" s="9"/>
      <c r="V3" s="9"/>
      <c r="W3" s="9"/>
      <c r="X3" s="9"/>
      <c r="Y3" s="4"/>
      <c r="Z3" s="9"/>
      <c r="AA3" s="4"/>
      <c r="AC3" s="8"/>
      <c r="AD3" s="8"/>
      <c r="AE3" s="8"/>
      <c r="AF3" s="8"/>
      <c r="AG3" s="2"/>
    </row>
    <row r="4" spans="1:34" s="3" customFormat="1" ht="54.75" hidden="1" customHeight="1" x14ac:dyDescent="0.25">
      <c r="A4" s="10"/>
      <c r="B4" s="11"/>
      <c r="C4" s="12"/>
      <c r="D4" s="131"/>
      <c r="E4" s="131"/>
      <c r="F4" s="131"/>
      <c r="G4" s="131"/>
      <c r="H4" s="13"/>
      <c r="I4" s="13"/>
      <c r="J4" s="13"/>
      <c r="K4" s="13"/>
      <c r="L4" s="13" t="s">
        <v>1</v>
      </c>
      <c r="M4" s="132"/>
      <c r="N4" s="132"/>
      <c r="O4" s="13" t="s">
        <v>1</v>
      </c>
      <c r="P4" s="11"/>
      <c r="Q4" s="13"/>
      <c r="R4" s="133"/>
      <c r="S4" s="133"/>
      <c r="T4" s="133"/>
      <c r="U4" s="133"/>
      <c r="V4" s="133"/>
      <c r="W4" s="133"/>
      <c r="X4" s="133"/>
      <c r="Y4" s="133"/>
      <c r="Z4" s="133"/>
      <c r="AA4" s="14"/>
      <c r="AC4" s="15"/>
      <c r="AD4" s="15"/>
      <c r="AE4" s="15"/>
      <c r="AF4" s="15"/>
      <c r="AG4" s="2"/>
    </row>
    <row r="5" spans="1:34" s="3" customFormat="1" ht="54" customHeight="1" x14ac:dyDescent="0.25">
      <c r="A5" s="16" t="s">
        <v>2</v>
      </c>
      <c r="B5" s="17"/>
      <c r="C5" s="17"/>
      <c r="D5" s="18"/>
      <c r="E5" s="18"/>
      <c r="F5" s="18"/>
      <c r="G5" s="18"/>
      <c r="H5" s="19"/>
      <c r="I5" s="19" t="s">
        <v>3</v>
      </c>
      <c r="J5" s="19" t="s">
        <v>3</v>
      </c>
      <c r="K5" s="20"/>
      <c r="L5" s="20"/>
      <c r="M5" s="18"/>
      <c r="N5" s="21"/>
      <c r="O5" s="20"/>
      <c r="P5" s="22"/>
      <c r="Q5" s="22"/>
      <c r="R5" s="17"/>
      <c r="S5" s="17"/>
      <c r="T5" s="17"/>
      <c r="U5" s="17"/>
      <c r="V5" s="17"/>
      <c r="W5" s="17"/>
      <c r="X5" s="17"/>
      <c r="Y5" s="23"/>
      <c r="Z5" s="19"/>
      <c r="AA5" s="24"/>
      <c r="AB5" s="25" t="s">
        <v>4</v>
      </c>
      <c r="AC5" s="23" t="s">
        <v>5</v>
      </c>
      <c r="AD5" s="26" t="s">
        <v>6</v>
      </c>
      <c r="AE5" s="26" t="s">
        <v>7</v>
      </c>
      <c r="AF5" s="23" t="s">
        <v>8</v>
      </c>
      <c r="AG5" s="27" t="s">
        <v>9</v>
      </c>
    </row>
    <row r="6" spans="1:34" s="3" customFormat="1" ht="12.4" customHeight="1" x14ac:dyDescent="0.25">
      <c r="A6" s="28" t="s">
        <v>10</v>
      </c>
      <c r="B6" s="29"/>
      <c r="C6" s="30"/>
      <c r="D6" s="31"/>
      <c r="E6" s="31"/>
      <c r="F6" s="31"/>
      <c r="G6" s="31"/>
      <c r="H6" s="31"/>
      <c r="I6" s="31"/>
      <c r="J6" s="32"/>
      <c r="K6" s="32"/>
      <c r="L6" s="33"/>
      <c r="M6" s="31"/>
      <c r="N6" s="31"/>
      <c r="O6" s="34">
        <f>8435.68+2384.85+3188.48</f>
        <v>14009.01</v>
      </c>
      <c r="P6" s="31"/>
      <c r="Q6" s="33"/>
      <c r="R6" s="31"/>
      <c r="S6" s="31"/>
      <c r="T6" s="31"/>
      <c r="U6" s="31"/>
      <c r="V6" s="31"/>
      <c r="W6" s="31"/>
      <c r="X6" s="31"/>
      <c r="Y6" s="35"/>
      <c r="AA6" s="36"/>
      <c r="AB6" s="37"/>
      <c r="AC6" s="33"/>
      <c r="AD6" s="33"/>
      <c r="AE6" s="33"/>
      <c r="AF6" s="35"/>
      <c r="AG6" s="38"/>
    </row>
    <row r="7" spans="1:34" s="3" customFormat="1" ht="12.4" customHeight="1" x14ac:dyDescent="0.25">
      <c r="A7" s="39" t="s">
        <v>11</v>
      </c>
      <c r="B7" s="29"/>
      <c r="C7" s="30"/>
      <c r="D7" s="31"/>
      <c r="E7" s="31"/>
      <c r="F7" s="31"/>
      <c r="G7" s="31"/>
      <c r="H7" s="40"/>
      <c r="I7" s="40"/>
      <c r="J7" s="41"/>
      <c r="K7" s="41"/>
      <c r="L7" s="33"/>
      <c r="M7" s="31"/>
      <c r="N7" s="31"/>
      <c r="O7" s="33"/>
      <c r="P7" s="31"/>
      <c r="Q7" s="33"/>
      <c r="R7" s="31"/>
      <c r="S7" s="31"/>
      <c r="T7" s="31"/>
      <c r="U7" s="31"/>
      <c r="V7" s="31"/>
      <c r="W7" s="31"/>
      <c r="X7" s="31"/>
      <c r="Y7" s="35"/>
      <c r="Z7" s="42"/>
      <c r="AA7" s="36"/>
      <c r="AB7" s="43"/>
      <c r="AC7" s="33"/>
      <c r="AD7" s="33"/>
      <c r="AE7" s="33"/>
      <c r="AF7" s="35"/>
      <c r="AG7" s="44">
        <v>3750</v>
      </c>
    </row>
    <row r="8" spans="1:34" s="3" customFormat="1" ht="12.4" customHeight="1" x14ac:dyDescent="0.25">
      <c r="A8" s="45" t="s">
        <v>12</v>
      </c>
      <c r="B8" s="29"/>
      <c r="C8" s="30"/>
      <c r="D8" s="31"/>
      <c r="E8" s="31"/>
      <c r="F8" s="31"/>
      <c r="G8" s="31"/>
      <c r="H8" s="46"/>
      <c r="I8" s="46"/>
      <c r="J8" s="41"/>
      <c r="K8" s="41"/>
      <c r="L8" s="33"/>
      <c r="M8" s="31"/>
      <c r="N8" s="31"/>
      <c r="O8" s="33"/>
      <c r="P8" s="31"/>
      <c r="Q8" s="33"/>
      <c r="R8" s="31"/>
      <c r="S8" s="31"/>
      <c r="T8" s="31"/>
      <c r="U8" s="31"/>
      <c r="V8" s="31"/>
      <c r="W8" s="31"/>
      <c r="X8" s="31"/>
      <c r="Y8" s="35"/>
      <c r="Z8" s="42"/>
      <c r="AA8" s="36"/>
      <c r="AB8" s="43"/>
      <c r="AC8" s="33"/>
      <c r="AD8" s="33"/>
      <c r="AE8" s="33"/>
      <c r="AF8" s="35"/>
      <c r="AG8" s="38">
        <v>260.8</v>
      </c>
    </row>
    <row r="9" spans="1:34" s="3" customFormat="1" ht="12.4" customHeight="1" x14ac:dyDescent="0.25">
      <c r="A9" s="45" t="s">
        <v>1</v>
      </c>
      <c r="B9" s="29"/>
      <c r="C9" s="30"/>
      <c r="D9" s="31"/>
      <c r="E9" s="31"/>
      <c r="F9" s="31"/>
      <c r="G9" s="31"/>
      <c r="H9" s="46"/>
      <c r="I9" s="46"/>
      <c r="J9" s="41"/>
      <c r="K9" s="41"/>
      <c r="L9" s="33"/>
      <c r="M9" s="31"/>
      <c r="N9" s="31"/>
      <c r="O9" s="33"/>
      <c r="P9" s="31"/>
      <c r="Q9" s="33"/>
      <c r="R9" s="31"/>
      <c r="S9" s="31"/>
      <c r="T9" s="31"/>
      <c r="U9" s="31"/>
      <c r="V9" s="31"/>
      <c r="W9" s="31"/>
      <c r="X9" s="31"/>
      <c r="Y9" s="35"/>
      <c r="Z9" s="42"/>
      <c r="AA9" s="36"/>
      <c r="AB9" s="43"/>
      <c r="AC9" s="33"/>
      <c r="AD9" s="33"/>
      <c r="AE9" s="33"/>
      <c r="AF9" s="35"/>
      <c r="AG9" s="38">
        <f>SUM(AG7:AG8)</f>
        <v>4010.8</v>
      </c>
    </row>
    <row r="10" spans="1:34" s="3" customFormat="1" ht="12.4" customHeight="1" x14ac:dyDescent="0.25">
      <c r="A10" s="39" t="s">
        <v>13</v>
      </c>
      <c r="B10" s="29"/>
      <c r="C10" s="30"/>
      <c r="D10" s="31"/>
      <c r="E10" s="31"/>
      <c r="F10" s="31"/>
      <c r="G10" s="31"/>
      <c r="H10" s="46"/>
      <c r="I10" s="46"/>
      <c r="J10" s="41"/>
      <c r="K10" s="41"/>
      <c r="L10" s="33"/>
      <c r="M10" s="31"/>
      <c r="N10" s="31"/>
      <c r="O10" s="33"/>
      <c r="P10" s="31"/>
      <c r="Q10" s="33"/>
      <c r="R10" s="31"/>
      <c r="S10" s="31"/>
      <c r="T10" s="31"/>
      <c r="U10" s="31"/>
      <c r="V10" s="31"/>
      <c r="W10" s="31"/>
      <c r="X10" s="31"/>
      <c r="Y10" s="35"/>
      <c r="Z10" s="33"/>
      <c r="AA10" s="36"/>
      <c r="AB10" s="43"/>
      <c r="AC10" s="33"/>
      <c r="AD10" s="33"/>
      <c r="AE10" s="33"/>
      <c r="AF10" s="35"/>
      <c r="AG10" s="38"/>
    </row>
    <row r="11" spans="1:34" s="3" customFormat="1" ht="12.4" customHeight="1" x14ac:dyDescent="0.25">
      <c r="A11" s="39" t="s">
        <v>14</v>
      </c>
      <c r="B11" s="29"/>
      <c r="C11" s="30"/>
      <c r="D11" s="31"/>
      <c r="E11" s="31"/>
      <c r="F11" s="31"/>
      <c r="G11" s="31"/>
      <c r="H11" s="31"/>
      <c r="I11" s="47"/>
      <c r="J11" s="41"/>
      <c r="K11" s="48"/>
      <c r="L11" s="33"/>
      <c r="M11" s="31"/>
      <c r="N11" s="31"/>
      <c r="O11" s="48"/>
      <c r="P11" s="31"/>
      <c r="Q11" s="33"/>
      <c r="R11" s="31"/>
      <c r="S11" s="31"/>
      <c r="T11" s="31"/>
      <c r="U11" s="31"/>
      <c r="V11" s="31"/>
      <c r="W11" s="31"/>
      <c r="X11" s="31"/>
      <c r="Y11" s="49"/>
      <c r="Z11" s="33"/>
      <c r="AA11" s="36"/>
      <c r="AB11" s="43"/>
      <c r="AC11" s="33"/>
      <c r="AD11" s="33"/>
      <c r="AE11" s="33"/>
      <c r="AF11" s="35" t="s">
        <v>15</v>
      </c>
      <c r="AG11" s="50">
        <f>715.46+2530.7+956.54</f>
        <v>4202.7</v>
      </c>
    </row>
    <row r="12" spans="1:34" s="3" customFormat="1" ht="13.5" customHeight="1" x14ac:dyDescent="0.25">
      <c r="A12" s="45"/>
      <c r="B12" s="29"/>
      <c r="C12" s="30"/>
      <c r="D12" s="31"/>
      <c r="E12" s="31"/>
      <c r="F12" s="31"/>
      <c r="G12" s="31"/>
      <c r="H12" s="31"/>
      <c r="I12" s="31"/>
      <c r="J12" s="41"/>
      <c r="K12" s="51" t="s">
        <v>16</v>
      </c>
      <c r="L12" s="52"/>
      <c r="M12" s="31"/>
      <c r="N12" s="31"/>
      <c r="O12" s="53" t="s">
        <v>17</v>
      </c>
      <c r="P12" s="31"/>
      <c r="Q12" s="33"/>
      <c r="R12" s="31"/>
      <c r="S12" s="31"/>
      <c r="T12" s="31"/>
      <c r="U12" s="31"/>
      <c r="V12" s="31"/>
      <c r="W12" s="31"/>
      <c r="X12" s="31"/>
      <c r="Y12" s="54"/>
      <c r="Z12" s="33"/>
      <c r="AA12" s="36"/>
      <c r="AB12" s="43"/>
      <c r="AC12" s="33"/>
      <c r="AD12" s="55" t="s">
        <v>18</v>
      </c>
      <c r="AE12" s="55" t="s">
        <v>19</v>
      </c>
      <c r="AF12" s="35"/>
      <c r="AG12" s="38"/>
    </row>
    <row r="13" spans="1:34" s="3" customFormat="1" ht="12.4" customHeight="1" x14ac:dyDescent="0.25">
      <c r="A13" s="56"/>
      <c r="B13" s="29"/>
      <c r="C13" s="30"/>
      <c r="D13" s="31"/>
      <c r="E13" s="31"/>
      <c r="F13" s="31"/>
      <c r="G13" s="31"/>
      <c r="H13" s="31"/>
      <c r="I13" s="40"/>
      <c r="J13" s="33">
        <f>'[1]ASS.TI AMM.VI'!F9</f>
        <v>581.21</v>
      </c>
      <c r="K13" s="57">
        <f>'[1]ASS.TI AMM.VI'!E9</f>
        <v>315</v>
      </c>
      <c r="L13" s="58"/>
      <c r="M13" s="31"/>
      <c r="N13" s="59"/>
      <c r="O13" s="33">
        <f>'[1]ASS.TI AMM.VI'!I9</f>
        <v>153.06</v>
      </c>
      <c r="P13" s="60"/>
      <c r="Q13" s="33"/>
      <c r="R13" s="31"/>
      <c r="S13" s="31"/>
      <c r="T13" s="31"/>
      <c r="U13" s="31"/>
      <c r="V13" s="31"/>
      <c r="W13" s="31"/>
      <c r="X13" s="31"/>
      <c r="Y13" s="61"/>
      <c r="Z13" s="62"/>
      <c r="AA13" s="36"/>
      <c r="AB13" s="43"/>
      <c r="AC13" s="33"/>
      <c r="AD13" s="63">
        <f>'[1]ASS.TI AMM.VI'!G9</f>
        <v>79.62</v>
      </c>
      <c r="AE13" s="33">
        <f>'[1]ASS.TI AMM.VI'!H9</f>
        <v>81.52</v>
      </c>
      <c r="AF13" s="35">
        <f t="shared" ref="AF13:AF19" si="0">ROUND((AE13-AD13),2)</f>
        <v>1.9</v>
      </c>
      <c r="AG13" s="38">
        <f>'[1]ASS.TI AMM.VI'!J9</f>
        <v>583.11</v>
      </c>
      <c r="AH13" s="64"/>
    </row>
    <row r="14" spans="1:34" s="3" customFormat="1" ht="12.4" customHeight="1" x14ac:dyDescent="0.25">
      <c r="A14" s="65"/>
      <c r="B14" s="29"/>
      <c r="C14" s="30"/>
      <c r="D14" s="31"/>
      <c r="E14" s="31"/>
      <c r="F14" s="31"/>
      <c r="G14" s="31"/>
      <c r="H14" s="31"/>
      <c r="I14" s="66"/>
      <c r="J14" s="33">
        <f>'[1]ASS.TI AMM.VI'!F10</f>
        <v>387.47</v>
      </c>
      <c r="K14" s="57">
        <f>'[1]ASS.TI AMM.VI'!E10</f>
        <v>229</v>
      </c>
      <c r="L14" s="58"/>
      <c r="M14" s="31"/>
      <c r="N14" s="59"/>
      <c r="O14" s="33">
        <f>'[1]ASS.TI AMM.VI'!I10</f>
        <v>111.27</v>
      </c>
      <c r="P14" s="60"/>
      <c r="Q14" s="33"/>
      <c r="R14" s="31"/>
      <c r="S14" s="31"/>
      <c r="T14" s="31"/>
      <c r="U14" s="31"/>
      <c r="V14" s="31"/>
      <c r="W14" s="31"/>
      <c r="X14" s="31"/>
      <c r="Y14" s="61"/>
      <c r="Z14" s="62"/>
      <c r="AA14" s="36"/>
      <c r="AB14" s="43"/>
      <c r="AC14" s="33"/>
      <c r="AD14" s="63">
        <f>'[1]ASS.TI AMM.VI'!G10</f>
        <v>47.51</v>
      </c>
      <c r="AE14" s="33">
        <f>'[1]ASS.TI AMM.VI'!H10</f>
        <v>59.26</v>
      </c>
      <c r="AF14" s="35">
        <f t="shared" si="0"/>
        <v>11.75</v>
      </c>
      <c r="AG14" s="38">
        <f>'[1]ASS.TI AMM.VI'!J10</f>
        <v>399.22</v>
      </c>
      <c r="AH14" s="64"/>
    </row>
    <row r="15" spans="1:34" s="3" customFormat="1" ht="12.4" customHeight="1" x14ac:dyDescent="0.25">
      <c r="A15" s="56"/>
      <c r="B15" s="29"/>
      <c r="C15" s="30"/>
      <c r="D15" s="31"/>
      <c r="E15" s="31"/>
      <c r="F15" s="31"/>
      <c r="G15" s="31"/>
      <c r="H15" s="31"/>
      <c r="I15" s="66"/>
      <c r="J15" s="33">
        <f>'[1]ASS.TI AMM.VI'!F11</f>
        <v>746.31000000000006</v>
      </c>
      <c r="K15" s="57">
        <f>'[1]ASS.TI AMM.VI'!E11</f>
        <v>324.60000000000002</v>
      </c>
      <c r="L15" s="58"/>
      <c r="M15" s="31"/>
      <c r="N15" s="59"/>
      <c r="O15" s="33">
        <f>'[1]ASS.TI AMM.VI'!I11</f>
        <v>157.72</v>
      </c>
      <c r="P15" s="60"/>
      <c r="Q15" s="33"/>
      <c r="R15" s="31"/>
      <c r="S15" s="31"/>
      <c r="T15" s="31"/>
      <c r="U15" s="31"/>
      <c r="V15" s="31"/>
      <c r="W15" s="31"/>
      <c r="X15" s="31"/>
      <c r="Y15" s="61"/>
      <c r="Z15" s="62"/>
      <c r="AA15" s="36"/>
      <c r="AB15" s="43"/>
      <c r="AC15" s="33"/>
      <c r="AD15" s="63">
        <f>'[1]ASS.TI AMM.VI'!G11</f>
        <v>82.61</v>
      </c>
      <c r="AE15" s="33">
        <f>'[1]ASS.TI AMM.VI'!H11</f>
        <v>84</v>
      </c>
      <c r="AF15" s="35">
        <f t="shared" si="0"/>
        <v>1.39</v>
      </c>
      <c r="AG15" s="38">
        <f>'[1]ASS.TI AMM.VI'!J11</f>
        <v>747.7</v>
      </c>
      <c r="AH15" s="64"/>
    </row>
    <row r="16" spans="1:34" s="3" customFormat="1" ht="12.4" customHeight="1" x14ac:dyDescent="0.25">
      <c r="A16" s="65"/>
      <c r="B16" s="29"/>
      <c r="C16" s="30"/>
      <c r="D16" s="31"/>
      <c r="E16" s="31"/>
      <c r="F16" s="31"/>
      <c r="G16" s="31"/>
      <c r="H16" s="31"/>
      <c r="I16" s="67"/>
      <c r="J16" s="33">
        <f>'[1]ASS.TI AMM.VI'!F12</f>
        <v>746.31000000000006</v>
      </c>
      <c r="K16" s="57">
        <f>'[1]ASS.TI AMM.VI'!E12</f>
        <v>331</v>
      </c>
      <c r="L16" s="58"/>
      <c r="M16" s="31"/>
      <c r="N16" s="59"/>
      <c r="O16" s="33">
        <f>'[1]ASS.TI AMM.VI'!I12</f>
        <v>160.83000000000001</v>
      </c>
      <c r="P16" s="60"/>
      <c r="Q16" s="33"/>
      <c r="R16" s="31"/>
      <c r="S16" s="31"/>
      <c r="T16" s="31"/>
      <c r="U16" s="31"/>
      <c r="V16" s="31"/>
      <c r="W16" s="31"/>
      <c r="X16" s="31"/>
      <c r="Y16" s="68"/>
      <c r="Z16" s="62"/>
      <c r="AA16" s="36"/>
      <c r="AB16" s="43"/>
      <c r="AC16" s="33"/>
      <c r="AD16" s="63">
        <f>'[1]ASS.TI AMM.VI'!G12</f>
        <v>69.52</v>
      </c>
      <c r="AE16" s="33">
        <f>'[1]ASS.TI AMM.VI'!H12</f>
        <v>85.66</v>
      </c>
      <c r="AF16" s="35">
        <f t="shared" si="0"/>
        <v>16.14</v>
      </c>
      <c r="AG16" s="38">
        <f>'[1]ASS.TI AMM.VI'!J12</f>
        <v>762.45</v>
      </c>
      <c r="AH16" s="64"/>
    </row>
    <row r="17" spans="1:34" s="3" customFormat="1" ht="12.4" customHeight="1" x14ac:dyDescent="0.25">
      <c r="A17" s="56"/>
      <c r="B17" s="29"/>
      <c r="C17" s="30"/>
      <c r="D17" s="31"/>
      <c r="E17" s="31"/>
      <c r="F17" s="31"/>
      <c r="G17" s="31"/>
      <c r="H17" s="31"/>
      <c r="I17" s="67"/>
      <c r="J17" s="33">
        <f>'[1]ASS.TI AMM.VI'!F13</f>
        <v>746.31000000000006</v>
      </c>
      <c r="K17" s="57">
        <f>'[1]ASS.TI AMM.VI'!E13</f>
        <v>327</v>
      </c>
      <c r="L17" s="58"/>
      <c r="M17" s="31"/>
      <c r="N17" s="59"/>
      <c r="O17" s="33">
        <f>'[1]ASS.TI AMM.VI'!I13</f>
        <v>158.88999999999999</v>
      </c>
      <c r="P17" s="60"/>
      <c r="Q17" s="33"/>
      <c r="R17" s="31"/>
      <c r="S17" s="31"/>
      <c r="T17" s="31"/>
      <c r="U17" s="31"/>
      <c r="V17" s="31"/>
      <c r="W17" s="31"/>
      <c r="X17" s="31"/>
      <c r="Y17" s="68"/>
      <c r="Z17" s="62"/>
      <c r="AA17" s="36"/>
      <c r="AB17" s="43"/>
      <c r="AC17" s="33"/>
      <c r="AD17" s="63">
        <f>'[1]ASS.TI AMM.VI'!G13</f>
        <v>77.7</v>
      </c>
      <c r="AE17" s="33">
        <f>'[1]ASS.TI AMM.VI'!H13</f>
        <v>84.63</v>
      </c>
      <c r="AF17" s="35">
        <f t="shared" si="0"/>
        <v>6.93</v>
      </c>
      <c r="AG17" s="38">
        <f>'[1]ASS.TI AMM.VI'!J13</f>
        <v>753.24</v>
      </c>
      <c r="AH17" s="64"/>
    </row>
    <row r="18" spans="1:34" s="3" customFormat="1" ht="12.4" customHeight="1" x14ac:dyDescent="0.25">
      <c r="A18" s="56"/>
      <c r="B18" s="29"/>
      <c r="C18" s="30"/>
      <c r="D18" s="31"/>
      <c r="E18" s="31"/>
      <c r="F18" s="31"/>
      <c r="G18" s="31"/>
      <c r="H18" s="31"/>
      <c r="I18" s="67"/>
      <c r="J18" s="33">
        <f>'[1]ASS.TI AMM.VI'!F14</f>
        <v>497.54</v>
      </c>
      <c r="K18" s="57">
        <f>'[1]ASS.TI AMM.VI'!E14</f>
        <v>231</v>
      </c>
      <c r="L18" s="58"/>
      <c r="M18" s="31"/>
      <c r="N18" s="59"/>
      <c r="O18" s="33">
        <f>'[1]ASS.TI AMM.VI'!I14</f>
        <v>112.24</v>
      </c>
      <c r="P18" s="60"/>
      <c r="Q18" s="33"/>
      <c r="R18" s="31"/>
      <c r="S18" s="31"/>
      <c r="T18" s="31"/>
      <c r="U18" s="31"/>
      <c r="V18" s="31"/>
      <c r="W18" s="31"/>
      <c r="X18" s="31"/>
      <c r="Y18" s="68"/>
      <c r="Z18" s="62"/>
      <c r="AA18" s="36"/>
      <c r="AB18" s="43"/>
      <c r="AC18" s="33"/>
      <c r="AD18" s="63">
        <f>'[1]ASS.TI AMM.VI'!G14</f>
        <v>57.19</v>
      </c>
      <c r="AE18" s="33">
        <f>'[1]ASS.TI AMM.VI'!H14</f>
        <v>59.78</v>
      </c>
      <c r="AF18" s="35">
        <f t="shared" si="0"/>
        <v>2.59</v>
      </c>
      <c r="AG18" s="38">
        <f>'[1]ASS.TI AMM.VI'!J14</f>
        <v>500.13</v>
      </c>
      <c r="AH18" s="64"/>
    </row>
    <row r="19" spans="1:34" s="3" customFormat="1" ht="12.4" customHeight="1" x14ac:dyDescent="0.25">
      <c r="A19" s="56"/>
      <c r="B19" s="29"/>
      <c r="C19" s="30"/>
      <c r="D19" s="31"/>
      <c r="E19" s="31"/>
      <c r="F19" s="31"/>
      <c r="G19" s="31"/>
      <c r="H19" s="31"/>
      <c r="I19" s="67"/>
      <c r="J19" s="33">
        <f>'[1]ASS.TI AMM.VI'!F15</f>
        <v>497.54</v>
      </c>
      <c r="K19" s="57">
        <f>'[1]ASS.TI AMM.VI'!E15</f>
        <v>211</v>
      </c>
      <c r="L19" s="58"/>
      <c r="M19" s="31"/>
      <c r="N19" s="59"/>
      <c r="O19" s="33">
        <f>'[1]ASS.TI AMM.VI'!I15</f>
        <v>102.52</v>
      </c>
      <c r="P19" s="60"/>
      <c r="Q19" s="33"/>
      <c r="R19" s="31"/>
      <c r="S19" s="31"/>
      <c r="T19" s="31"/>
      <c r="U19" s="31"/>
      <c r="V19" s="31"/>
      <c r="W19" s="31"/>
      <c r="X19" s="31"/>
      <c r="Y19" s="68"/>
      <c r="Z19" s="62"/>
      <c r="AA19" s="36"/>
      <c r="AB19" s="43"/>
      <c r="AC19" s="33"/>
      <c r="AD19" s="63">
        <f>'[1]ASS.TI AMM.VI'!G15</f>
        <v>95.31</v>
      </c>
      <c r="AE19" s="33">
        <f>'[1]ASS.TI AMM.VI'!H15</f>
        <v>54.61</v>
      </c>
      <c r="AF19" s="35">
        <f t="shared" si="0"/>
        <v>-40.700000000000003</v>
      </c>
      <c r="AG19" s="38">
        <f>'[1]ASS.TI AMM.VI'!J15</f>
        <v>456.84000000000003</v>
      </c>
      <c r="AH19" s="64"/>
    </row>
    <row r="20" spans="1:34" s="3" customFormat="1" ht="15" customHeight="1" x14ac:dyDescent="0.25">
      <c r="A20" s="56"/>
      <c r="B20" s="29"/>
      <c r="C20" s="30"/>
      <c r="D20" s="31"/>
      <c r="E20" s="31"/>
      <c r="F20" s="31"/>
      <c r="G20" s="31"/>
      <c r="H20" s="31"/>
      <c r="I20" s="69"/>
      <c r="J20" s="70">
        <f>SUM(J13:J19)</f>
        <v>4202.6900000000005</v>
      </c>
      <c r="K20" s="57"/>
      <c r="L20" s="70">
        <f>SUM(L13:L16)</f>
        <v>0</v>
      </c>
      <c r="M20" s="31"/>
      <c r="N20" s="31"/>
      <c r="O20" s="71">
        <f>SUM(O13:O19)</f>
        <v>956.53</v>
      </c>
      <c r="P20" s="31"/>
      <c r="Q20" s="33"/>
      <c r="R20" s="31"/>
      <c r="S20" s="31"/>
      <c r="T20" s="31"/>
      <c r="U20" s="31"/>
      <c r="V20" s="31"/>
      <c r="W20" s="31"/>
      <c r="X20" s="31"/>
      <c r="Y20" s="72"/>
      <c r="Z20" s="70"/>
      <c r="AA20" s="36"/>
      <c r="AB20" s="43"/>
      <c r="AC20" s="62">
        <f>SUM(AC15:AC19)</f>
        <v>0</v>
      </c>
      <c r="AD20" s="73">
        <f>SUM(AD13:AD19)</f>
        <v>509.46</v>
      </c>
      <c r="AE20" s="33">
        <f>SUM(AE13:AE19)</f>
        <v>509.46000000000004</v>
      </c>
      <c r="AF20" s="35">
        <f>SUM(AF13:AF19)</f>
        <v>0</v>
      </c>
      <c r="AG20" s="44">
        <f>SUM(AG13:AG19)</f>
        <v>4202.6900000000005</v>
      </c>
      <c r="AH20" s="64"/>
    </row>
    <row r="21" spans="1:34" s="3" customFormat="1" ht="12.4" customHeight="1" x14ac:dyDescent="0.25">
      <c r="A21" s="45"/>
      <c r="B21" s="29"/>
      <c r="C21" s="30"/>
      <c r="D21" s="31"/>
      <c r="E21" s="31"/>
      <c r="F21" s="31"/>
      <c r="G21" s="31"/>
      <c r="H21" s="31"/>
      <c r="I21" s="31"/>
      <c r="J21" s="74"/>
      <c r="K21" s="74"/>
      <c r="L21" s="33"/>
      <c r="M21" s="31"/>
      <c r="N21" s="31"/>
      <c r="O21" s="48"/>
      <c r="P21" s="31"/>
      <c r="Q21" s="33"/>
      <c r="R21" s="31"/>
      <c r="S21" s="31"/>
      <c r="T21" s="31"/>
      <c r="U21" s="31"/>
      <c r="V21" s="31"/>
      <c r="W21" s="31"/>
      <c r="X21" s="31"/>
      <c r="Y21" s="68"/>
      <c r="Z21" s="33"/>
      <c r="AA21" s="36"/>
      <c r="AB21" s="43"/>
      <c r="AC21" s="33"/>
      <c r="AD21" s="73"/>
      <c r="AE21" s="33"/>
      <c r="AF21" s="35" t="s">
        <v>20</v>
      </c>
      <c r="AG21" s="75"/>
    </row>
    <row r="22" spans="1:34" s="3" customFormat="1" ht="12.4" customHeight="1" x14ac:dyDescent="0.25">
      <c r="A22" s="45"/>
      <c r="B22" s="30"/>
      <c r="C22" s="30"/>
      <c r="D22" s="31"/>
      <c r="E22" s="31"/>
      <c r="F22" s="31"/>
      <c r="G22" s="31"/>
      <c r="H22" s="31"/>
      <c r="I22" s="76"/>
      <c r="J22" s="74"/>
      <c r="K22" s="77" t="s">
        <v>16</v>
      </c>
      <c r="L22" s="33"/>
      <c r="M22" s="78"/>
      <c r="N22" s="78"/>
      <c r="O22" s="79" t="s">
        <v>17</v>
      </c>
      <c r="P22" s="80"/>
      <c r="Q22" s="81"/>
      <c r="R22" s="80"/>
      <c r="S22" s="82"/>
      <c r="T22" s="80"/>
      <c r="U22" s="80"/>
      <c r="V22" s="80"/>
      <c r="W22" s="80"/>
      <c r="X22" s="82"/>
      <c r="Y22" s="83" t="s">
        <v>21</v>
      </c>
      <c r="Z22" s="33"/>
      <c r="AA22" s="36"/>
      <c r="AB22" s="43"/>
      <c r="AC22" s="33"/>
      <c r="AD22" s="73"/>
      <c r="AE22" s="33"/>
      <c r="AF22" s="35" t="s">
        <v>22</v>
      </c>
      <c r="AG22" s="50">
        <f>1669.28+5722.26+2212.18</f>
        <v>9603.7199999999993</v>
      </c>
    </row>
    <row r="23" spans="1:34" s="3" customFormat="1" ht="12.4" customHeight="1" x14ac:dyDescent="0.25">
      <c r="A23" s="84"/>
      <c r="B23" s="30"/>
      <c r="C23" s="30"/>
      <c r="D23" s="31"/>
      <c r="E23" s="31"/>
      <c r="F23" s="31"/>
      <c r="G23" s="31"/>
      <c r="H23" s="31"/>
      <c r="I23" s="76"/>
      <c r="J23" s="85">
        <f>'[1]COLL.SCOL.'!G20</f>
        <v>643.92000000000007</v>
      </c>
      <c r="K23" s="57">
        <f>'[1]COLL.SCOL.'!F20</f>
        <v>269</v>
      </c>
      <c r="L23" s="33"/>
      <c r="M23" s="78"/>
      <c r="N23" s="78"/>
      <c r="O23" s="79">
        <f>'[1]COLL.SCOL.'!H20</f>
        <v>129.03</v>
      </c>
      <c r="P23" s="80"/>
      <c r="Q23" s="81"/>
      <c r="R23" s="80"/>
      <c r="S23" s="82"/>
      <c r="T23" s="80"/>
      <c r="U23" s="80"/>
      <c r="V23" s="80"/>
      <c r="W23" s="80"/>
      <c r="X23" s="82"/>
      <c r="Y23" s="83"/>
      <c r="Z23" s="33"/>
      <c r="AA23" s="36"/>
      <c r="AB23" s="43"/>
      <c r="AC23" s="33"/>
      <c r="AD23" s="73">
        <f>'[1]COLL.SCOL.'!J20</f>
        <v>169.36</v>
      </c>
      <c r="AE23" s="33">
        <f>'[1]COLL.SCOL.'!K20</f>
        <v>117.42</v>
      </c>
      <c r="AF23" s="35"/>
      <c r="AG23" s="50">
        <f>'[1]COLL.SCOL.'!L20</f>
        <v>591.98</v>
      </c>
    </row>
    <row r="24" spans="1:34" s="3" customFormat="1" ht="12.4" customHeight="1" x14ac:dyDescent="0.25">
      <c r="A24" s="86"/>
      <c r="B24" s="29"/>
      <c r="C24" s="30"/>
      <c r="D24" s="31"/>
      <c r="E24" s="31"/>
      <c r="F24" s="31"/>
      <c r="G24" s="31"/>
      <c r="H24" s="31"/>
      <c r="I24" s="46"/>
      <c r="J24" s="85">
        <f>'[1]COLL.SCOL.'!G6</f>
        <v>643.92000000000007</v>
      </c>
      <c r="K24" s="57">
        <f>'[1]COLL.SCOL.'!F6</f>
        <v>285</v>
      </c>
      <c r="L24" s="33"/>
      <c r="M24" s="31"/>
      <c r="N24" s="31"/>
      <c r="O24" s="81">
        <f>'[1]COLL.SCOL.'!H6</f>
        <v>136.71</v>
      </c>
      <c r="P24" s="80"/>
      <c r="Q24" s="81"/>
      <c r="R24" s="80"/>
      <c r="S24" s="80"/>
      <c r="T24" s="80"/>
      <c r="U24" s="80"/>
      <c r="V24" s="80"/>
      <c r="W24" s="80"/>
      <c r="X24" s="80"/>
      <c r="Y24" s="87"/>
      <c r="Z24" s="88"/>
      <c r="AA24" s="36"/>
      <c r="AB24" s="43"/>
      <c r="AC24" s="33"/>
      <c r="AD24" s="63">
        <f>'[1]COLL.SCOL.'!J6</f>
        <v>141.13</v>
      </c>
      <c r="AE24" s="33">
        <f>'[1]COLL.SCOL.'!K6</f>
        <v>124.41</v>
      </c>
      <c r="AF24" s="35">
        <f t="shared" ref="AF24:AF39" si="1">ROUND((AE24-AD24),2)</f>
        <v>-16.72</v>
      </c>
      <c r="AG24" s="38">
        <f>'[1]COLL.SCOL.'!L6</f>
        <v>627.20000000000005</v>
      </c>
    </row>
    <row r="25" spans="1:34" s="3" customFormat="1" ht="12.4" customHeight="1" x14ac:dyDescent="0.25">
      <c r="A25" s="86"/>
      <c r="B25" s="29"/>
      <c r="C25" s="30"/>
      <c r="D25" s="31"/>
      <c r="E25" s="31"/>
      <c r="F25" s="31"/>
      <c r="G25" s="31"/>
      <c r="H25" s="31"/>
      <c r="I25" s="46"/>
      <c r="J25" s="85">
        <f>'[1]COLL.SCOL.'!G7</f>
        <v>536.6</v>
      </c>
      <c r="K25" s="57">
        <f>'[1]COLL.SCOL.'!F7</f>
        <v>281</v>
      </c>
      <c r="L25" s="33"/>
      <c r="M25" s="31"/>
      <c r="N25" s="31"/>
      <c r="O25" s="81">
        <f>'[1]COLL.SCOL.'!H7</f>
        <v>134.79</v>
      </c>
      <c r="P25" s="80"/>
      <c r="Q25" s="81"/>
      <c r="R25" s="80"/>
      <c r="S25" s="80"/>
      <c r="T25" s="80"/>
      <c r="U25" s="80"/>
      <c r="V25" s="80"/>
      <c r="W25" s="80"/>
      <c r="X25" s="80"/>
      <c r="Y25" s="87"/>
      <c r="Z25" s="88"/>
      <c r="AA25" s="36"/>
      <c r="AB25" s="43"/>
      <c r="AC25" s="33"/>
      <c r="AD25" s="63">
        <f>'[1]COLL.SCOL.'!J7</f>
        <v>54.86</v>
      </c>
      <c r="AE25" s="33">
        <f>'[1]COLL.SCOL.'!K7</f>
        <v>122.66</v>
      </c>
      <c r="AF25" s="35">
        <f t="shared" si="1"/>
        <v>67.8</v>
      </c>
      <c r="AG25" s="38">
        <f>'[1]COLL.SCOL.'!L7</f>
        <v>604.4</v>
      </c>
    </row>
    <row r="26" spans="1:34" s="3" customFormat="1" ht="12.2" customHeight="1" x14ac:dyDescent="0.25">
      <c r="A26" s="89"/>
      <c r="B26" s="29"/>
      <c r="C26" s="30"/>
      <c r="D26" s="31"/>
      <c r="E26" s="31"/>
      <c r="F26" s="31"/>
      <c r="G26" s="31"/>
      <c r="H26" s="31"/>
      <c r="I26" s="46"/>
      <c r="J26" s="85">
        <f>'[1]COLL.SCOL.'!G19</f>
        <v>643.92000000000007</v>
      </c>
      <c r="K26" s="57">
        <f>'[1]COLL.SCOL.'!F19</f>
        <v>321</v>
      </c>
      <c r="L26" s="33"/>
      <c r="M26" s="31"/>
      <c r="N26" s="31"/>
      <c r="O26" s="81">
        <f>'[1]COLL.SCOL.'!H19</f>
        <v>153.97999999999999</v>
      </c>
      <c r="P26" s="80"/>
      <c r="Q26" s="81"/>
      <c r="R26" s="80"/>
      <c r="S26" s="80"/>
      <c r="T26" s="80"/>
      <c r="U26" s="80"/>
      <c r="V26" s="80"/>
      <c r="W26" s="80"/>
      <c r="X26" s="80"/>
      <c r="Y26" s="83"/>
      <c r="Z26" s="88"/>
      <c r="AA26" s="36"/>
      <c r="AB26" s="43"/>
      <c r="AC26" s="33"/>
      <c r="AD26" s="63">
        <f>'[1]COLL.SCOL.'!J19</f>
        <v>77.62</v>
      </c>
      <c r="AE26" s="33">
        <f>'[1]COLL.SCOL.'!K19</f>
        <v>140.12</v>
      </c>
      <c r="AF26" s="35">
        <f t="shared" si="1"/>
        <v>62.5</v>
      </c>
      <c r="AG26" s="38">
        <f>'[1]COLL.SCOL.'!L19</f>
        <v>706.40000000000009</v>
      </c>
    </row>
    <row r="27" spans="1:34" s="3" customFormat="1" ht="12.2" customHeight="1" x14ac:dyDescent="0.25">
      <c r="A27" s="86"/>
      <c r="B27" s="29"/>
      <c r="C27" s="30"/>
      <c r="D27" s="31"/>
      <c r="E27" s="31"/>
      <c r="F27" s="31"/>
      <c r="G27" s="31"/>
      <c r="H27" s="31"/>
      <c r="I27" s="46"/>
      <c r="J27" s="85">
        <f>'[1]COLL.SCOL.'!G8</f>
        <v>643.92000000000007</v>
      </c>
      <c r="K27" s="57">
        <f>'[1]COLL.SCOL.'!F8</f>
        <v>157</v>
      </c>
      <c r="L27" s="33"/>
      <c r="M27" s="31"/>
      <c r="N27" s="31"/>
      <c r="O27" s="81">
        <f>'[1]COLL.SCOL.'!H8</f>
        <v>75.31</v>
      </c>
      <c r="P27" s="80"/>
      <c r="Q27" s="81"/>
      <c r="R27" s="80"/>
      <c r="S27" s="80"/>
      <c r="T27" s="80"/>
      <c r="U27" s="80"/>
      <c r="V27" s="80"/>
      <c r="W27" s="80"/>
      <c r="X27" s="80"/>
      <c r="Y27" s="83"/>
      <c r="Z27" s="88"/>
      <c r="AA27" s="36"/>
      <c r="AB27" s="43"/>
      <c r="AC27" s="42"/>
      <c r="AD27" s="63">
        <f>'[1]COLL.SCOL.'!J8</f>
        <v>366.95</v>
      </c>
      <c r="AE27" s="33">
        <f>'[1]COLL.SCOL.'!K8</f>
        <v>68.53</v>
      </c>
      <c r="AF27" s="35">
        <f t="shared" si="1"/>
        <v>-298.42</v>
      </c>
      <c r="AG27" s="38">
        <f>'[1]COLL.SCOL.'!L8</f>
        <v>345.50000000000011</v>
      </c>
    </row>
    <row r="28" spans="1:34" s="3" customFormat="1" ht="12.2" customHeight="1" x14ac:dyDescent="0.25">
      <c r="A28" s="86"/>
      <c r="B28" s="29"/>
      <c r="C28" s="30"/>
      <c r="D28" s="31"/>
      <c r="E28" s="31"/>
      <c r="F28" s="31"/>
      <c r="G28" s="31"/>
      <c r="H28" s="31"/>
      <c r="I28" s="46"/>
      <c r="J28" s="85">
        <f>'[1]COLL.SCOL.'!G9</f>
        <v>508.56</v>
      </c>
      <c r="K28" s="57">
        <f>'[1]COLL.SCOL.'!F9</f>
        <v>295</v>
      </c>
      <c r="L28" s="33"/>
      <c r="M28" s="31"/>
      <c r="N28" s="31"/>
      <c r="O28" s="81">
        <f>'[1]COLL.SCOL.'!H9</f>
        <v>141.5</v>
      </c>
      <c r="P28" s="80"/>
      <c r="Q28" s="81"/>
      <c r="R28" s="80"/>
      <c r="S28" s="80"/>
      <c r="T28" s="80"/>
      <c r="U28" s="80"/>
      <c r="V28" s="80"/>
      <c r="W28" s="80"/>
      <c r="X28" s="82"/>
      <c r="Y28" s="83"/>
      <c r="Z28" s="88"/>
      <c r="AA28" s="36"/>
      <c r="AB28" s="90"/>
      <c r="AC28" s="42"/>
      <c r="AD28" s="63">
        <f>'[1]COLL.SCOL.'!J9</f>
        <v>97.53</v>
      </c>
      <c r="AE28" s="33">
        <f>'[1]COLL.SCOL.'!K9</f>
        <v>128.77000000000001</v>
      </c>
      <c r="AF28" s="35">
        <f t="shared" si="1"/>
        <v>31.24</v>
      </c>
      <c r="AG28" s="38">
        <f>'[1]COLL.SCOL.'!L9</f>
        <v>539.79999999999995</v>
      </c>
    </row>
    <row r="29" spans="1:34" s="3" customFormat="1" ht="12.2" customHeight="1" x14ac:dyDescent="0.25">
      <c r="A29" s="86"/>
      <c r="B29" s="29"/>
      <c r="C29" s="30"/>
      <c r="D29" s="31"/>
      <c r="E29" s="31"/>
      <c r="F29" s="31"/>
      <c r="G29" s="31"/>
      <c r="H29" s="31"/>
      <c r="I29" s="46"/>
      <c r="J29" s="85">
        <f>'[1]COLL.SCOL.'!G26</f>
        <v>508.56</v>
      </c>
      <c r="K29" s="57">
        <f>'[1]COLL.SCOL.'!F26</f>
        <v>323</v>
      </c>
      <c r="L29" s="33"/>
      <c r="M29" s="31"/>
      <c r="N29" s="31"/>
      <c r="O29" s="81">
        <f>'[1]COLL.SCOL.'!H26</f>
        <v>154.94</v>
      </c>
      <c r="P29" s="80"/>
      <c r="Q29" s="81"/>
      <c r="R29" s="80"/>
      <c r="S29" s="80"/>
      <c r="T29" s="80"/>
      <c r="U29" s="80"/>
      <c r="V29" s="80"/>
      <c r="W29" s="80"/>
      <c r="X29" s="80"/>
      <c r="Y29" s="83"/>
      <c r="Z29" s="88"/>
      <c r="AA29" s="36"/>
      <c r="AB29" s="43"/>
      <c r="AC29" s="42"/>
      <c r="AD29" s="63">
        <f>'[1]COLL.SCOL.'!J26</f>
        <v>58.52</v>
      </c>
      <c r="AE29" s="33">
        <f>'[1]COLL.SCOL.'!K26</f>
        <v>141</v>
      </c>
      <c r="AF29" s="35">
        <f t="shared" si="1"/>
        <v>82.48</v>
      </c>
      <c r="AG29" s="38">
        <f>'[1]COLL.SCOL.'!L26</f>
        <v>591.04</v>
      </c>
    </row>
    <row r="30" spans="1:34" s="3" customFormat="1" ht="12.2" customHeight="1" x14ac:dyDescent="0.25">
      <c r="A30" s="86"/>
      <c r="B30" s="29"/>
      <c r="C30" s="30"/>
      <c r="D30" s="31"/>
      <c r="E30" s="31"/>
      <c r="F30" s="31"/>
      <c r="G30" s="31"/>
      <c r="H30" s="31"/>
      <c r="I30" s="46"/>
      <c r="J30" s="85">
        <f>'[1]COLL.SCOL.'!G15</f>
        <v>339.04</v>
      </c>
      <c r="K30" s="57">
        <f>'[1]COLL.SCOL.'!F15</f>
        <v>234</v>
      </c>
      <c r="L30" s="33"/>
      <c r="M30" s="31"/>
      <c r="N30" s="31"/>
      <c r="O30" s="81">
        <f>'[1]COLL.SCOL.'!H15</f>
        <v>112.24</v>
      </c>
      <c r="P30" s="80"/>
      <c r="Q30" s="81"/>
      <c r="R30" s="80"/>
      <c r="S30" s="80"/>
      <c r="T30" s="80"/>
      <c r="U30" s="80"/>
      <c r="V30" s="80"/>
      <c r="W30" s="80"/>
      <c r="X30" s="80"/>
      <c r="Y30" s="83"/>
      <c r="Z30" s="88"/>
      <c r="AA30" s="36"/>
      <c r="AB30" s="43"/>
      <c r="AC30" s="42"/>
      <c r="AD30" s="63">
        <f>'[1]COLL.SCOL.'!J15</f>
        <v>35.07</v>
      </c>
      <c r="AE30" s="33">
        <f>'[1]COLL.SCOL.'!K15</f>
        <v>102.15</v>
      </c>
      <c r="AF30" s="35">
        <f t="shared" si="1"/>
        <v>67.08</v>
      </c>
      <c r="AG30" s="38">
        <f>'[1]COLL.SCOL.'!L15</f>
        <v>406.12</v>
      </c>
    </row>
    <row r="31" spans="1:34" s="3" customFormat="1" ht="12.2" customHeight="1" x14ac:dyDescent="0.25">
      <c r="A31" s="86"/>
      <c r="B31" s="29"/>
      <c r="C31" s="30"/>
      <c r="D31" s="31"/>
      <c r="E31" s="31"/>
      <c r="F31" s="31"/>
      <c r="G31" s="31"/>
      <c r="H31" s="31"/>
      <c r="I31" s="46"/>
      <c r="J31" s="85">
        <f>'[1]COLL.SCOL.'!G31</f>
        <v>643.92000000000007</v>
      </c>
      <c r="K31" s="57">
        <f>'[1]COLL.SCOL.'!F31</f>
        <v>344</v>
      </c>
      <c r="L31" s="33"/>
      <c r="M31" s="31"/>
      <c r="N31" s="31"/>
      <c r="O31" s="81">
        <f>'[1]COLL.SCOL.'!H31</f>
        <v>165.01</v>
      </c>
      <c r="P31" s="80"/>
      <c r="Q31" s="81"/>
      <c r="R31" s="80"/>
      <c r="S31" s="80"/>
      <c r="T31" s="80"/>
      <c r="U31" s="80"/>
      <c r="V31" s="80"/>
      <c r="W31" s="80"/>
      <c r="X31" s="80"/>
      <c r="Y31" s="83"/>
      <c r="Z31" s="88"/>
      <c r="AA31" s="36"/>
      <c r="AB31" s="43"/>
      <c r="AC31" s="42"/>
      <c r="AD31" s="63">
        <f>'[1]COLL.SCOL.'!J31</f>
        <v>37.049999999999997</v>
      </c>
      <c r="AE31" s="33">
        <f>'[1]COLL.SCOL.'!K31</f>
        <v>150.16</v>
      </c>
      <c r="AF31" s="35">
        <f t="shared" si="1"/>
        <v>113.11</v>
      </c>
      <c r="AG31" s="38">
        <f>'[1]COLL.SCOL.'!L31</f>
        <v>757.0100000000001</v>
      </c>
    </row>
    <row r="32" spans="1:34" s="3" customFormat="1" ht="12.2" customHeight="1" x14ac:dyDescent="0.25">
      <c r="A32" s="86"/>
      <c r="B32" s="29"/>
      <c r="C32" s="30"/>
      <c r="D32" s="31"/>
      <c r="E32" s="31"/>
      <c r="F32" s="31"/>
      <c r="G32" s="31"/>
      <c r="H32" s="31"/>
      <c r="I32" s="46"/>
      <c r="J32" s="85">
        <f>'[1]COLL.SCOL.'!G21</f>
        <v>429.28000000000003</v>
      </c>
      <c r="K32" s="57">
        <f>'[1]COLL.SCOL.'!F21</f>
        <v>200</v>
      </c>
      <c r="L32" s="33"/>
      <c r="M32" s="31"/>
      <c r="N32" s="31"/>
      <c r="O32" s="81">
        <f>'[1]COLL.SCOL.'!H21</f>
        <v>95.94</v>
      </c>
      <c r="P32" s="80"/>
      <c r="Q32" s="81"/>
      <c r="R32" s="80"/>
      <c r="S32" s="80"/>
      <c r="T32" s="80"/>
      <c r="U32" s="80"/>
      <c r="V32" s="80"/>
      <c r="W32" s="80"/>
      <c r="X32" s="80"/>
      <c r="Y32" s="83"/>
      <c r="Z32" s="88"/>
      <c r="AA32" s="36"/>
      <c r="AB32" s="43"/>
      <c r="AC32" s="42"/>
      <c r="AD32" s="63">
        <f>'[1]COLL.SCOL.'!J21</f>
        <v>100.33</v>
      </c>
      <c r="AE32" s="33">
        <f>'[1]COLL.SCOL.'!K21</f>
        <v>87.3</v>
      </c>
      <c r="AF32" s="35">
        <f t="shared" si="1"/>
        <v>-13.03</v>
      </c>
      <c r="AG32" s="38">
        <f>'[1]COLL.SCOL.'!L21</f>
        <v>416.25000000000006</v>
      </c>
    </row>
    <row r="33" spans="1:40" s="3" customFormat="1" ht="12.2" customHeight="1" x14ac:dyDescent="0.25">
      <c r="A33" s="91"/>
      <c r="B33" s="29"/>
      <c r="C33" s="30"/>
      <c r="D33" s="31"/>
      <c r="E33" s="31"/>
      <c r="F33" s="31"/>
      <c r="G33" s="31"/>
      <c r="H33" s="31"/>
      <c r="I33" s="46"/>
      <c r="J33" s="85">
        <f>'[1]COLL.SCOL.'!G10</f>
        <v>643.92000000000007</v>
      </c>
      <c r="K33" s="57">
        <f>'[1]COLL.SCOL.'!F10</f>
        <v>310</v>
      </c>
      <c r="L33" s="33"/>
      <c r="M33" s="31"/>
      <c r="N33" s="31"/>
      <c r="O33" s="81">
        <f>'[1]COLL.SCOL.'!H10</f>
        <v>148.69999999999999</v>
      </c>
      <c r="P33" s="80"/>
      <c r="Q33" s="81"/>
      <c r="R33" s="80"/>
      <c r="S33" s="80"/>
      <c r="T33" s="80"/>
      <c r="U33" s="80"/>
      <c r="V33" s="80"/>
      <c r="W33" s="80"/>
      <c r="X33" s="80"/>
      <c r="Y33" s="83"/>
      <c r="Z33" s="88"/>
      <c r="AA33" s="36"/>
      <c r="AB33" s="43"/>
      <c r="AC33" s="42"/>
      <c r="AD33" s="63">
        <f>'[1]COLL.SCOL.'!J10</f>
        <v>97.03</v>
      </c>
      <c r="AE33" s="33">
        <f>'[1]COLL.SCOL.'!K10</f>
        <v>135.32</v>
      </c>
      <c r="AF33" s="35">
        <f t="shared" si="1"/>
        <v>38.29</v>
      </c>
      <c r="AG33" s="38">
        <f>'[1]COLL.SCOL.'!L10</f>
        <v>682.21</v>
      </c>
    </row>
    <row r="34" spans="1:40" s="3" customFormat="1" ht="12.2" customHeight="1" x14ac:dyDescent="0.25">
      <c r="A34" s="86"/>
      <c r="B34" s="29"/>
      <c r="C34" s="30"/>
      <c r="D34" s="31"/>
      <c r="E34" s="31"/>
      <c r="F34" s="31"/>
      <c r="G34" s="31"/>
      <c r="H34" s="31"/>
      <c r="I34" s="46"/>
      <c r="J34" s="85">
        <f>'[1]COLL.SCOL.'!G27</f>
        <v>508.56</v>
      </c>
      <c r="K34" s="57">
        <f>'[1]COLL.SCOL.'!F27</f>
        <v>294</v>
      </c>
      <c r="L34" s="33"/>
      <c r="M34" s="31"/>
      <c r="N34" s="31"/>
      <c r="O34" s="81">
        <f>'[1]COLL.SCOL.'!H27</f>
        <v>141.03</v>
      </c>
      <c r="P34" s="80"/>
      <c r="Q34" s="81"/>
      <c r="R34" s="80"/>
      <c r="S34" s="80"/>
      <c r="T34" s="80"/>
      <c r="U34" s="80"/>
      <c r="V34" s="80"/>
      <c r="W34" s="80"/>
      <c r="X34" s="80"/>
      <c r="Y34" s="83"/>
      <c r="Z34" s="88"/>
      <c r="AA34" s="36"/>
      <c r="AB34" s="43"/>
      <c r="AC34" s="42"/>
      <c r="AD34" s="63">
        <f>'[1]COLL.SCOL.'!J27</f>
        <v>98.93</v>
      </c>
      <c r="AE34" s="33">
        <f>'[1]COLL.SCOL.'!K27</f>
        <v>128.34</v>
      </c>
      <c r="AF34" s="35">
        <f t="shared" si="1"/>
        <v>29.41</v>
      </c>
      <c r="AG34" s="38">
        <f>'[1]COLL.SCOL.'!L27</f>
        <v>537.97</v>
      </c>
    </row>
    <row r="35" spans="1:40" s="3" customFormat="1" ht="12.2" customHeight="1" x14ac:dyDescent="0.25">
      <c r="A35" s="86"/>
      <c r="B35" s="29"/>
      <c r="C35" s="30"/>
      <c r="D35" s="31"/>
      <c r="E35" s="31"/>
      <c r="F35" s="31"/>
      <c r="G35" s="31"/>
      <c r="H35" s="31"/>
      <c r="I35" s="46"/>
      <c r="J35" s="85">
        <f>'[1]COLL.SCOL.'!G25</f>
        <v>643.92000000000007</v>
      </c>
      <c r="K35" s="57">
        <f>'[1]COLL.SCOL.'!F25</f>
        <v>257</v>
      </c>
      <c r="L35" s="33"/>
      <c r="M35" s="31"/>
      <c r="N35" s="31"/>
      <c r="O35" s="81">
        <f>'[1]COLL.SCOL.'!H25</f>
        <v>123.28</v>
      </c>
      <c r="P35" s="80"/>
      <c r="Q35" s="81"/>
      <c r="R35" s="80"/>
      <c r="S35" s="80"/>
      <c r="T35" s="80"/>
      <c r="U35" s="80"/>
      <c r="V35" s="80"/>
      <c r="W35" s="80"/>
      <c r="X35" s="80"/>
      <c r="Y35" s="83"/>
      <c r="Z35" s="88"/>
      <c r="AA35" s="36"/>
      <c r="AB35" s="43"/>
      <c r="AC35" s="42"/>
      <c r="AD35" s="63">
        <f>'[1]COLL.SCOL.'!J25</f>
        <v>190.53</v>
      </c>
      <c r="AE35" s="33">
        <f>'[1]COLL.SCOL.'!K25</f>
        <v>112.19</v>
      </c>
      <c r="AF35" s="35">
        <f t="shared" si="1"/>
        <v>-78.34</v>
      </c>
      <c r="AG35" s="38">
        <f>'[1]COLL.SCOL.'!L25</f>
        <v>565.58000000000015</v>
      </c>
    </row>
    <row r="36" spans="1:40" s="3" customFormat="1" ht="12.2" customHeight="1" x14ac:dyDescent="0.25">
      <c r="A36" s="86"/>
      <c r="B36" s="29"/>
      <c r="C36" s="30"/>
      <c r="D36" s="31"/>
      <c r="E36" s="31"/>
      <c r="F36" s="31"/>
      <c r="G36" s="31"/>
      <c r="H36" s="31"/>
      <c r="I36" s="46"/>
      <c r="J36" s="85">
        <f>'[1]COLL.SCOL.'!G22</f>
        <v>214.64000000000001</v>
      </c>
      <c r="K36" s="57">
        <f>'[1]COLL.SCOL.'!F22</f>
        <v>75</v>
      </c>
      <c r="L36" s="33"/>
      <c r="M36" s="31"/>
      <c r="N36" s="31"/>
      <c r="O36" s="81">
        <f>'[1]COLL.SCOL.'!H22</f>
        <v>35.979999999999997</v>
      </c>
      <c r="P36" s="80"/>
      <c r="Q36" s="81"/>
      <c r="R36" s="80"/>
      <c r="S36" s="80"/>
      <c r="T36" s="80"/>
      <c r="U36" s="80"/>
      <c r="V36" s="80"/>
      <c r="W36" s="80"/>
      <c r="X36" s="80"/>
      <c r="Y36" s="83"/>
      <c r="Z36" s="88"/>
      <c r="AA36" s="36"/>
      <c r="AB36" s="43"/>
      <c r="AC36" s="42"/>
      <c r="AD36" s="63">
        <f>'[1]COLL.SCOL.'!J22</f>
        <v>59.85</v>
      </c>
      <c r="AE36" s="33">
        <f>'[1]COLL.SCOL.'!K22</f>
        <v>32.74</v>
      </c>
      <c r="AF36" s="35">
        <f t="shared" si="1"/>
        <v>-27.11</v>
      </c>
      <c r="AG36" s="38">
        <f>'[1]COLL.SCOL.'!L22</f>
        <v>187.53000000000003</v>
      </c>
    </row>
    <row r="37" spans="1:40" s="3" customFormat="1" ht="12.2" customHeight="1" x14ac:dyDescent="0.25">
      <c r="A37" s="86"/>
      <c r="B37" s="29"/>
      <c r="C37" s="30"/>
      <c r="D37" s="31"/>
      <c r="E37" s="31"/>
      <c r="F37" s="31"/>
      <c r="G37" s="31"/>
      <c r="H37" s="31"/>
      <c r="I37" s="46"/>
      <c r="J37" s="85">
        <f>'[1]COLL.SCOL.'!G16</f>
        <v>643.92000000000007</v>
      </c>
      <c r="K37" s="57">
        <f>'[1]COLL.SCOL.'!F16</f>
        <v>318</v>
      </c>
      <c r="L37" s="33"/>
      <c r="M37" s="31"/>
      <c r="N37" s="31"/>
      <c r="O37" s="81">
        <f>'[1]COLL.SCOL.'!H16</f>
        <v>152.54</v>
      </c>
      <c r="P37" s="80"/>
      <c r="Q37" s="81"/>
      <c r="R37" s="80"/>
      <c r="S37" s="80"/>
      <c r="T37" s="80"/>
      <c r="U37" s="80"/>
      <c r="V37" s="80"/>
      <c r="W37" s="80"/>
      <c r="X37" s="80"/>
      <c r="Y37" s="83"/>
      <c r="Z37" s="88"/>
      <c r="AA37" s="36"/>
      <c r="AB37" s="43"/>
      <c r="AC37" s="42"/>
      <c r="AD37" s="63">
        <f>'[1]COLL.SCOL.'!J16</f>
        <v>82.92</v>
      </c>
      <c r="AE37" s="33">
        <f>'[1]COLL.SCOL.'!K16</f>
        <v>138.81</v>
      </c>
      <c r="AF37" s="35">
        <f t="shared" si="1"/>
        <v>55.89</v>
      </c>
      <c r="AG37" s="38">
        <f>'[1]COLL.SCOL.'!L16</f>
        <v>699.80000000000018</v>
      </c>
    </row>
    <row r="38" spans="1:40" s="3" customFormat="1" ht="12.2" customHeight="1" x14ac:dyDescent="0.25">
      <c r="A38" s="86"/>
      <c r="B38" s="29"/>
      <c r="C38" s="30"/>
      <c r="D38" s="31"/>
      <c r="E38" s="31"/>
      <c r="F38" s="31"/>
      <c r="G38" s="31"/>
      <c r="H38" s="31"/>
      <c r="I38" s="46"/>
      <c r="J38" s="85">
        <f>'[1]COLL.SCOL.'!G30</f>
        <v>643.92000000000007</v>
      </c>
      <c r="K38" s="57">
        <f>'[1]COLL.SCOL.'!F30</f>
        <v>326</v>
      </c>
      <c r="L38" s="33"/>
      <c r="M38" s="31"/>
      <c r="N38" s="31"/>
      <c r="O38" s="81">
        <f>'[1]COLL.SCOL.'!H30</f>
        <v>156.37</v>
      </c>
      <c r="P38" s="80"/>
      <c r="Q38" s="81"/>
      <c r="R38" s="80"/>
      <c r="S38" s="80"/>
      <c r="T38" s="80"/>
      <c r="U38" s="80"/>
      <c r="V38" s="80"/>
      <c r="W38" s="80"/>
      <c r="X38" s="80"/>
      <c r="Y38" s="83"/>
      <c r="Z38" s="88"/>
      <c r="AA38" s="36"/>
      <c r="AB38" s="43"/>
      <c r="AC38" s="42"/>
      <c r="AD38" s="63">
        <f>'[1]COLL.SCOL.'!J30</f>
        <v>68.8</v>
      </c>
      <c r="AE38" s="33">
        <f>'[1]COLL.SCOL.'!K30</f>
        <v>142.31</v>
      </c>
      <c r="AF38" s="35">
        <f t="shared" si="1"/>
        <v>73.510000000000005</v>
      </c>
      <c r="AG38" s="38">
        <f>'[1]COLL.SCOL.'!L30</f>
        <v>717.41000000000008</v>
      </c>
    </row>
    <row r="39" spans="1:40" s="3" customFormat="1" ht="12.2" customHeight="1" x14ac:dyDescent="0.25">
      <c r="A39" s="89"/>
      <c r="B39" s="29"/>
      <c r="C39" s="30"/>
      <c r="D39" s="31"/>
      <c r="E39" s="31"/>
      <c r="F39" s="31"/>
      <c r="G39" s="31"/>
      <c r="H39" s="31"/>
      <c r="I39" s="46"/>
      <c r="J39" s="85">
        <f>'[1]COLL.SCOL.'!G11</f>
        <v>643.92000000000007</v>
      </c>
      <c r="K39" s="57">
        <f>'[1]COLL.SCOL.'!F11</f>
        <v>267</v>
      </c>
      <c r="L39" s="33"/>
      <c r="M39" s="31"/>
      <c r="N39" s="31"/>
      <c r="O39" s="81">
        <f>'[1]COLL.SCOL.'!H11</f>
        <v>128.07</v>
      </c>
      <c r="P39" s="80"/>
      <c r="Q39" s="81"/>
      <c r="R39" s="80"/>
      <c r="S39" s="80"/>
      <c r="T39" s="80"/>
      <c r="U39" s="80"/>
      <c r="V39" s="80"/>
      <c r="W39" s="80"/>
      <c r="X39" s="80"/>
      <c r="Y39" s="83"/>
      <c r="Z39" s="88"/>
      <c r="AA39" s="36"/>
      <c r="AB39" s="43"/>
      <c r="AC39" s="42"/>
      <c r="AD39" s="63">
        <f>'[1]COLL.SCOL.'!J11</f>
        <v>172.89</v>
      </c>
      <c r="AE39" s="33">
        <f>'[1]COLL.SCOL.'!K11</f>
        <v>116.55</v>
      </c>
      <c r="AF39" s="35">
        <f t="shared" si="1"/>
        <v>-56.34</v>
      </c>
      <c r="AG39" s="38">
        <f>'[1]COLL.SCOL.'!L11</f>
        <v>587.58000000000004</v>
      </c>
      <c r="AN39" s="92">
        <f>J42-'[1]COLL.SCOL.'!G34</f>
        <v>0</v>
      </c>
    </row>
    <row r="40" spans="1:40" s="3" customFormat="1" ht="12.2" customHeight="1" x14ac:dyDescent="0.25">
      <c r="A40" s="93"/>
      <c r="B40" s="29"/>
      <c r="C40" s="30"/>
      <c r="D40" s="31"/>
      <c r="E40" s="31"/>
      <c r="F40" s="31"/>
      <c r="G40" s="31"/>
      <c r="H40" s="31"/>
      <c r="I40" s="46"/>
      <c r="J40" s="85">
        <f>'[1]COLL.SCOL.'!G12</f>
        <v>321.96000000000004</v>
      </c>
      <c r="K40" s="57">
        <f>'[1]COLL.SCOL.'!F12</f>
        <v>97</v>
      </c>
      <c r="L40" s="33"/>
      <c r="M40" s="31"/>
      <c r="N40" s="31"/>
      <c r="O40" s="81">
        <f>'[1]COLL.SCOL.'!H12</f>
        <v>46.53</v>
      </c>
      <c r="P40" s="80"/>
      <c r="Q40" s="81"/>
      <c r="R40" s="80"/>
      <c r="S40" s="80"/>
      <c r="T40" s="80"/>
      <c r="U40" s="80"/>
      <c r="V40" s="80"/>
      <c r="W40" s="80"/>
      <c r="X40" s="80"/>
      <c r="Y40" s="83"/>
      <c r="Z40" s="88"/>
      <c r="AA40" s="36"/>
      <c r="AB40" s="43"/>
      <c r="AC40" s="42"/>
      <c r="AD40" s="63">
        <f>'[1]COLL.SCOL.'!J12</f>
        <v>121.77</v>
      </c>
      <c r="AE40" s="33">
        <f>'[1]COLL.SCOL.'!K12</f>
        <v>42.34</v>
      </c>
      <c r="AF40" s="35"/>
      <c r="AG40" s="38">
        <f>'[1]COLL.SCOL.'!L12</f>
        <v>242.53000000000006</v>
      </c>
    </row>
    <row r="41" spans="1:40" s="3" customFormat="1" ht="12.2" customHeight="1" x14ac:dyDescent="0.25">
      <c r="A41" s="45"/>
      <c r="B41" s="29"/>
      <c r="C41" s="30"/>
      <c r="D41" s="31"/>
      <c r="E41" s="31"/>
      <c r="F41" s="31"/>
      <c r="G41" s="31"/>
      <c r="H41" s="31"/>
      <c r="I41" s="46"/>
      <c r="J41" s="85"/>
      <c r="K41" s="94"/>
      <c r="L41" s="33"/>
      <c r="M41" s="31"/>
      <c r="N41" s="31"/>
      <c r="O41" s="81"/>
      <c r="P41" s="80"/>
      <c r="Q41" s="81"/>
      <c r="R41" s="80"/>
      <c r="S41" s="80"/>
      <c r="T41" s="80"/>
      <c r="U41" s="80"/>
      <c r="V41" s="80"/>
      <c r="W41" s="80"/>
      <c r="X41" s="80"/>
      <c r="Y41" s="83"/>
      <c r="Z41" s="88"/>
      <c r="AA41" s="36"/>
      <c r="AB41" s="43"/>
      <c r="AC41" s="42"/>
      <c r="AD41" s="73"/>
      <c r="AE41" s="33"/>
      <c r="AF41" s="35"/>
      <c r="AG41" s="38"/>
    </row>
    <row r="42" spans="1:40" s="3" customFormat="1" ht="15" customHeight="1" x14ac:dyDescent="0.25">
      <c r="A42" s="39" t="s">
        <v>23</v>
      </c>
      <c r="B42" s="29"/>
      <c r="C42" s="30"/>
      <c r="D42" s="31"/>
      <c r="E42" s="31"/>
      <c r="F42" s="31"/>
      <c r="G42" s="31"/>
      <c r="H42" s="31"/>
      <c r="I42" s="70"/>
      <c r="J42" s="70">
        <f>SUM(J23:J40)</f>
        <v>9806.4000000000015</v>
      </c>
      <c r="K42" s="95"/>
      <c r="L42" s="70"/>
      <c r="M42" s="31"/>
      <c r="N42" s="31"/>
      <c r="O42" s="96">
        <f>SUM(O23:O40)</f>
        <v>2231.9500000000003</v>
      </c>
      <c r="P42" s="80"/>
      <c r="Q42" s="81"/>
      <c r="R42" s="80"/>
      <c r="S42" s="80"/>
      <c r="T42" s="80"/>
      <c r="U42" s="80"/>
      <c r="V42" s="80"/>
      <c r="W42" s="80"/>
      <c r="X42" s="80"/>
      <c r="Y42" s="97">
        <f>SUM(Y24:Y41)</f>
        <v>0</v>
      </c>
      <c r="Z42" s="70"/>
      <c r="AA42" s="36"/>
      <c r="AB42" s="43"/>
      <c r="AC42" s="70">
        <f>SUM(AC24:AC41)</f>
        <v>0</v>
      </c>
      <c r="AD42" s="73">
        <f>SUM(AD24:AD41)</f>
        <v>1861.7799999999997</v>
      </c>
      <c r="AE42" s="33">
        <f>SUM(AE24:AE39)</f>
        <v>1871.3599999999997</v>
      </c>
      <c r="AF42" s="98">
        <f>AC42+AD42+AE42</f>
        <v>3733.1399999999994</v>
      </c>
      <c r="AG42" s="44">
        <f>SUM(AG23:AG40)</f>
        <v>9806.3100000000013</v>
      </c>
    </row>
    <row r="43" spans="1:40" s="3" customFormat="1" ht="12.2" customHeight="1" x14ac:dyDescent="0.25">
      <c r="A43" s="45" t="s">
        <v>24</v>
      </c>
      <c r="B43" s="29"/>
      <c r="C43" s="30"/>
      <c r="D43" s="31"/>
      <c r="E43" s="31"/>
      <c r="F43" s="31"/>
      <c r="G43" s="31"/>
      <c r="H43" s="31"/>
      <c r="I43" s="31"/>
      <c r="J43" s="99"/>
      <c r="K43" s="99"/>
      <c r="L43" s="33"/>
      <c r="M43" s="31"/>
      <c r="N43" s="31"/>
      <c r="O43" s="33"/>
      <c r="P43" s="31"/>
      <c r="Q43" s="33"/>
      <c r="R43" s="31"/>
      <c r="S43" s="31"/>
      <c r="T43" s="31"/>
      <c r="U43" s="31"/>
      <c r="V43" s="31"/>
      <c r="W43" s="31"/>
      <c r="X43" s="31"/>
      <c r="Y43" s="68"/>
      <c r="Z43" s="62"/>
      <c r="AA43" s="36"/>
      <c r="AB43" s="100"/>
      <c r="AC43" s="33"/>
      <c r="AD43" s="33"/>
      <c r="AE43" s="33"/>
      <c r="AF43" s="35" t="s">
        <v>20</v>
      </c>
      <c r="AG43" s="75"/>
    </row>
    <row r="44" spans="1:40" s="3" customFormat="1" ht="12.2" customHeight="1" x14ac:dyDescent="0.25">
      <c r="A44" s="39" t="s">
        <v>25</v>
      </c>
      <c r="B44" s="29"/>
      <c r="C44" s="30"/>
      <c r="D44" s="31"/>
      <c r="E44" s="31"/>
      <c r="F44" s="31"/>
      <c r="G44" s="31"/>
      <c r="H44" s="101">
        <f>SUM(H24:H43)</f>
        <v>0</v>
      </c>
      <c r="I44" s="62"/>
      <c r="J44" s="62">
        <f>J42+J20</f>
        <v>14009.090000000002</v>
      </c>
      <c r="K44" s="62"/>
      <c r="L44" s="62">
        <f>L42+L20</f>
        <v>0</v>
      </c>
      <c r="M44" s="62">
        <f>SUM(M24:M43)</f>
        <v>0</v>
      </c>
      <c r="N44" s="62">
        <f>SUM(N24:N43)</f>
        <v>0</v>
      </c>
      <c r="O44" s="102">
        <f>O20+O42+O43</f>
        <v>3188.4800000000005</v>
      </c>
      <c r="P44" s="62">
        <f t="shared" ref="P44:X44" si="2">SUM(P24:P43)</f>
        <v>0</v>
      </c>
      <c r="Q44" s="62">
        <f t="shared" si="2"/>
        <v>0</v>
      </c>
      <c r="R44" s="62">
        <f t="shared" si="2"/>
        <v>0</v>
      </c>
      <c r="S44" s="62">
        <f t="shared" si="2"/>
        <v>0</v>
      </c>
      <c r="T44" s="62">
        <f t="shared" si="2"/>
        <v>0</v>
      </c>
      <c r="U44" s="62">
        <f t="shared" si="2"/>
        <v>0</v>
      </c>
      <c r="V44" s="62">
        <f t="shared" si="2"/>
        <v>0</v>
      </c>
      <c r="W44" s="62">
        <f t="shared" si="2"/>
        <v>0</v>
      </c>
      <c r="X44" s="62">
        <f t="shared" si="2"/>
        <v>0</v>
      </c>
      <c r="Y44" s="103"/>
      <c r="Z44" s="62"/>
      <c r="AA44" s="36"/>
      <c r="AB44" s="104"/>
      <c r="AC44" s="62">
        <f>AC42+AC20</f>
        <v>0</v>
      </c>
      <c r="AD44" s="33"/>
      <c r="AE44" s="33"/>
      <c r="AF44" s="98"/>
      <c r="AG44" s="38">
        <f>AG42+AG20+AG9</f>
        <v>18019.800000000003</v>
      </c>
    </row>
    <row r="45" spans="1:40" s="3" customFormat="1" ht="12" customHeight="1" x14ac:dyDescent="0.25">
      <c r="A45" s="45"/>
      <c r="B45" s="29"/>
      <c r="C45" s="30"/>
      <c r="D45" s="31"/>
      <c r="E45" s="31"/>
      <c r="F45" s="31"/>
      <c r="G45" s="31"/>
      <c r="H45" s="31"/>
      <c r="I45" s="31"/>
      <c r="J45" s="74"/>
      <c r="K45" s="74"/>
      <c r="L45" s="33"/>
      <c r="M45" s="31"/>
      <c r="N45" s="31"/>
      <c r="O45" s="33"/>
      <c r="P45" s="31"/>
      <c r="Q45" s="33"/>
      <c r="R45" s="31"/>
      <c r="S45" s="31"/>
      <c r="T45" s="31"/>
      <c r="U45" s="31"/>
      <c r="V45" s="31"/>
      <c r="W45" s="31"/>
      <c r="X45" s="31"/>
      <c r="Y45" s="105"/>
      <c r="Z45" s="33"/>
      <c r="AA45" s="36"/>
      <c r="AB45" s="104"/>
      <c r="AC45" s="33"/>
      <c r="AD45" s="33"/>
      <c r="AE45" s="33"/>
      <c r="AF45" s="35"/>
      <c r="AG45" s="106"/>
    </row>
    <row r="46" spans="1:40" s="3" customFormat="1" ht="0.75" customHeight="1" x14ac:dyDescent="0.25">
      <c r="A46" s="45"/>
      <c r="B46" s="29"/>
      <c r="C46" s="30"/>
      <c r="D46" s="31"/>
      <c r="E46" s="31"/>
      <c r="F46" s="31"/>
      <c r="G46" s="31"/>
      <c r="H46" s="31"/>
      <c r="I46" s="31"/>
      <c r="J46" s="74"/>
      <c r="K46" s="74"/>
      <c r="L46" s="33"/>
      <c r="M46" s="31"/>
      <c r="N46" s="31"/>
      <c r="O46" s="33"/>
      <c r="P46" s="31"/>
      <c r="Q46" s="33"/>
      <c r="R46" s="31"/>
      <c r="S46" s="31"/>
      <c r="T46" s="31"/>
      <c r="U46" s="31"/>
      <c r="V46" s="31"/>
      <c r="W46" s="31"/>
      <c r="X46" s="31"/>
      <c r="Y46" s="105"/>
      <c r="Z46" s="33">
        <v>15013.75</v>
      </c>
      <c r="AA46" s="36"/>
      <c r="AB46" s="104"/>
      <c r="AC46" s="107"/>
      <c r="AD46" s="107"/>
      <c r="AE46" s="107"/>
      <c r="AF46" s="107"/>
      <c r="AG46" s="2"/>
    </row>
    <row r="47" spans="1:40" s="3" customFormat="1" ht="12" hidden="1" customHeight="1" x14ac:dyDescent="0.25">
      <c r="A47" s="45"/>
      <c r="B47" s="29"/>
      <c r="C47" s="30"/>
      <c r="D47" s="31"/>
      <c r="E47" s="31"/>
      <c r="F47" s="31"/>
      <c r="G47" s="31"/>
      <c r="H47" s="31"/>
      <c r="I47" s="31"/>
      <c r="J47" s="74"/>
      <c r="K47" s="74"/>
      <c r="L47" s="33"/>
      <c r="M47" s="31"/>
      <c r="N47" s="31"/>
      <c r="O47" s="33"/>
      <c r="P47" s="31"/>
      <c r="Q47" s="33"/>
      <c r="R47" s="31"/>
      <c r="S47" s="31"/>
      <c r="T47" s="31"/>
      <c r="U47" s="31"/>
      <c r="V47" s="31"/>
      <c r="W47" s="31"/>
      <c r="X47" s="31"/>
      <c r="Y47" s="105"/>
      <c r="Z47" s="33"/>
      <c r="AA47" s="36"/>
      <c r="AB47" s="104"/>
      <c r="AC47" s="107"/>
      <c r="AD47" s="107"/>
      <c r="AE47" s="107"/>
      <c r="AF47" s="107"/>
      <c r="AG47" s="2"/>
    </row>
    <row r="48" spans="1:40" s="3" customFormat="1" ht="12" hidden="1" customHeight="1" x14ac:dyDescent="0.25">
      <c r="A48" s="45"/>
      <c r="B48" s="29"/>
      <c r="C48" s="30"/>
      <c r="D48" s="31"/>
      <c r="E48" s="31"/>
      <c r="F48" s="31"/>
      <c r="G48" s="31"/>
      <c r="H48" s="31"/>
      <c r="I48" s="31"/>
      <c r="J48" s="74"/>
      <c r="K48" s="74"/>
      <c r="L48" s="33"/>
      <c r="M48" s="31"/>
      <c r="N48" s="31"/>
      <c r="O48" s="33"/>
      <c r="P48" s="31"/>
      <c r="Q48" s="33"/>
      <c r="R48" s="31"/>
      <c r="S48" s="31"/>
      <c r="T48" s="31"/>
      <c r="U48" s="31"/>
      <c r="V48" s="31"/>
      <c r="W48" s="31"/>
      <c r="X48" s="31"/>
      <c r="Y48" s="105"/>
      <c r="Z48" s="33"/>
      <c r="AA48" s="36"/>
      <c r="AB48" s="104"/>
      <c r="AC48" s="107"/>
      <c r="AD48" s="107"/>
      <c r="AE48" s="107"/>
      <c r="AF48" s="107"/>
      <c r="AG48" s="2"/>
    </row>
    <row r="49" spans="1:33" s="3" customFormat="1" ht="12" hidden="1" customHeight="1" x14ac:dyDescent="0.25">
      <c r="A49" s="45"/>
      <c r="B49" s="29"/>
      <c r="C49" s="30"/>
      <c r="D49" s="31"/>
      <c r="E49" s="31"/>
      <c r="F49" s="31"/>
      <c r="G49" s="31"/>
      <c r="H49" s="31"/>
      <c r="I49" s="31"/>
      <c r="J49" s="74"/>
      <c r="K49" s="74"/>
      <c r="L49" s="33"/>
      <c r="M49" s="31"/>
      <c r="N49" s="31"/>
      <c r="O49" s="33"/>
      <c r="P49" s="31"/>
      <c r="Q49" s="33"/>
      <c r="R49" s="31"/>
      <c r="S49" s="31"/>
      <c r="T49" s="31"/>
      <c r="U49" s="31"/>
      <c r="V49" s="31"/>
      <c r="W49" s="31"/>
      <c r="X49" s="31"/>
      <c r="Y49" s="105"/>
      <c r="Z49" s="33"/>
      <c r="AA49" s="36"/>
      <c r="AB49" s="104"/>
      <c r="AC49" s="107"/>
      <c r="AD49" s="107"/>
      <c r="AE49" s="107"/>
      <c r="AF49" s="107"/>
      <c r="AG49" s="2"/>
    </row>
    <row r="50" spans="1:33" s="3" customFormat="1" ht="12" hidden="1" customHeight="1" x14ac:dyDescent="0.25">
      <c r="A50" s="45"/>
      <c r="B50" s="29"/>
      <c r="C50" s="30"/>
      <c r="D50" s="31"/>
      <c r="E50" s="31"/>
      <c r="F50" s="31"/>
      <c r="G50" s="31"/>
      <c r="H50" s="31"/>
      <c r="I50" s="31"/>
      <c r="J50" s="74"/>
      <c r="K50" s="74"/>
      <c r="L50" s="33"/>
      <c r="M50" s="31"/>
      <c r="N50" s="31"/>
      <c r="O50" s="33"/>
      <c r="P50" s="31"/>
      <c r="Q50" s="33"/>
      <c r="R50" s="31"/>
      <c r="S50" s="31"/>
      <c r="T50" s="31"/>
      <c r="U50" s="31"/>
      <c r="V50" s="31"/>
      <c r="W50" s="31"/>
      <c r="X50" s="31"/>
      <c r="Y50" s="105"/>
      <c r="Z50" s="33"/>
      <c r="AA50" s="36"/>
      <c r="AB50" s="104"/>
      <c r="AC50" s="107"/>
      <c r="AD50" s="107"/>
      <c r="AE50" s="107"/>
      <c r="AF50" s="107"/>
      <c r="AG50" s="2"/>
    </row>
    <row r="51" spans="1:33" s="3" customFormat="1" ht="12" hidden="1" customHeight="1" x14ac:dyDescent="0.25">
      <c r="A51" s="45"/>
      <c r="B51" s="29"/>
      <c r="C51" s="30"/>
      <c r="D51" s="31"/>
      <c r="E51" s="31"/>
      <c r="F51" s="31"/>
      <c r="G51" s="31"/>
      <c r="H51" s="31"/>
      <c r="I51" s="31"/>
      <c r="J51" s="74"/>
      <c r="K51" s="74"/>
      <c r="L51" s="33"/>
      <c r="M51" s="31"/>
      <c r="N51" s="31"/>
      <c r="O51" s="33"/>
      <c r="P51" s="31"/>
      <c r="Q51" s="33"/>
      <c r="R51" s="31"/>
      <c r="S51" s="31"/>
      <c r="T51" s="31"/>
      <c r="U51" s="31"/>
      <c r="V51" s="31"/>
      <c r="W51" s="31"/>
      <c r="X51" s="31"/>
      <c r="Y51" s="105"/>
      <c r="Z51" s="33"/>
      <c r="AA51" s="36"/>
      <c r="AB51" s="104"/>
      <c r="AC51" s="107"/>
      <c r="AD51" s="107"/>
      <c r="AE51" s="107"/>
      <c r="AF51" s="107"/>
      <c r="AG51" s="2"/>
    </row>
    <row r="52" spans="1:33" s="3" customFormat="1" ht="12" hidden="1" customHeight="1" x14ac:dyDescent="0.25">
      <c r="A52" s="45"/>
      <c r="B52" s="29"/>
      <c r="C52" s="30"/>
      <c r="D52" s="31"/>
      <c r="E52" s="31"/>
      <c r="F52" s="31"/>
      <c r="G52" s="31"/>
      <c r="H52" s="31"/>
      <c r="I52" s="31"/>
      <c r="J52" s="74"/>
      <c r="K52" s="74"/>
      <c r="L52" s="33"/>
      <c r="M52" s="31"/>
      <c r="N52" s="31"/>
      <c r="O52" s="33"/>
      <c r="P52" s="31"/>
      <c r="Q52" s="33"/>
      <c r="R52" s="31"/>
      <c r="S52" s="31"/>
      <c r="T52" s="31"/>
      <c r="U52" s="31"/>
      <c r="V52" s="31"/>
      <c r="W52" s="31"/>
      <c r="X52" s="31"/>
      <c r="Y52" s="105"/>
      <c r="Z52" s="33"/>
      <c r="AA52" s="36"/>
      <c r="AB52" s="104"/>
      <c r="AC52" s="107"/>
      <c r="AD52" s="107"/>
      <c r="AE52" s="107"/>
      <c r="AF52" s="107"/>
      <c r="AG52" s="2"/>
    </row>
    <row r="53" spans="1:33" s="3" customFormat="1" ht="12" hidden="1" customHeight="1" x14ac:dyDescent="0.25">
      <c r="A53" s="45"/>
      <c r="B53" s="29"/>
      <c r="C53" s="30"/>
      <c r="D53" s="31"/>
      <c r="E53" s="31"/>
      <c r="F53" s="31"/>
      <c r="G53" s="31"/>
      <c r="H53" s="31"/>
      <c r="I53" s="31"/>
      <c r="J53" s="74"/>
      <c r="K53" s="74"/>
      <c r="L53" s="33"/>
      <c r="M53" s="31"/>
      <c r="N53" s="31"/>
      <c r="O53" s="33"/>
      <c r="P53" s="31"/>
      <c r="Q53" s="33"/>
      <c r="R53" s="31"/>
      <c r="S53" s="31"/>
      <c r="T53" s="31"/>
      <c r="U53" s="31"/>
      <c r="V53" s="31"/>
      <c r="W53" s="31"/>
      <c r="X53" s="31"/>
      <c r="Y53" s="108"/>
      <c r="Z53" s="33"/>
      <c r="AA53" s="36"/>
      <c r="AB53" s="104"/>
      <c r="AC53" s="107"/>
      <c r="AD53" s="107"/>
      <c r="AE53" s="107"/>
      <c r="AF53" s="107"/>
      <c r="AG53" s="2"/>
    </row>
    <row r="54" spans="1:33" s="114" customFormat="1" hidden="1" x14ac:dyDescent="0.25">
      <c r="A54" s="28"/>
      <c r="B54" s="109"/>
      <c r="C54" s="110"/>
      <c r="D54" s="111"/>
      <c r="E54" s="111"/>
      <c r="F54" s="111"/>
      <c r="G54" s="111"/>
      <c r="H54" s="111"/>
      <c r="I54" s="111"/>
      <c r="J54" s="112"/>
      <c r="K54" s="112"/>
      <c r="L54" s="110"/>
      <c r="M54" s="110"/>
      <c r="N54" s="110"/>
      <c r="O54" s="113"/>
      <c r="P54" s="110"/>
      <c r="Q54" s="110"/>
      <c r="R54" s="110"/>
      <c r="S54" s="110"/>
      <c r="T54" s="110"/>
      <c r="U54" s="110"/>
      <c r="V54" s="110"/>
      <c r="W54" s="110"/>
      <c r="X54" s="110"/>
      <c r="Y54" s="28"/>
      <c r="Z54" s="113"/>
      <c r="AA54" s="28"/>
      <c r="AC54" s="107"/>
      <c r="AD54" s="107"/>
      <c r="AE54" s="107"/>
      <c r="AF54" s="107"/>
      <c r="AG54" s="2"/>
    </row>
    <row r="55" spans="1:33" s="114" customFormat="1" hidden="1" x14ac:dyDescent="0.2">
      <c r="A55" s="28"/>
      <c r="B55" s="109"/>
      <c r="C55" s="110"/>
      <c r="D55" s="111"/>
      <c r="E55" s="111"/>
      <c r="F55" s="111"/>
      <c r="G55" s="111"/>
      <c r="H55" s="111"/>
      <c r="I55" s="111"/>
      <c r="J55" s="112"/>
      <c r="K55" s="112"/>
      <c r="L55" s="2"/>
      <c r="M55" s="111"/>
      <c r="N55" s="111"/>
      <c r="O55" s="115"/>
      <c r="P55" s="111"/>
      <c r="Q55" s="115"/>
      <c r="R55" s="111"/>
      <c r="S55" s="111"/>
      <c r="T55" s="111"/>
      <c r="U55" s="111"/>
      <c r="V55" s="111"/>
      <c r="W55" s="111"/>
      <c r="X55" s="111"/>
      <c r="Y55" s="109"/>
      <c r="Z55" s="111"/>
      <c r="AA55" s="28"/>
      <c r="AC55" s="116"/>
      <c r="AD55" s="116"/>
      <c r="AE55" s="116"/>
      <c r="AF55" s="116"/>
      <c r="AG55" s="2"/>
    </row>
    <row r="56" spans="1:33" s="114" customFormat="1" hidden="1" x14ac:dyDescent="0.2">
      <c r="A56" s="28"/>
      <c r="B56" s="109"/>
      <c r="C56" s="110"/>
      <c r="D56" s="111"/>
      <c r="E56" s="111"/>
      <c r="F56" s="111"/>
      <c r="G56" s="111"/>
      <c r="H56" s="111"/>
      <c r="I56" s="111"/>
      <c r="J56" s="112"/>
      <c r="K56" s="112"/>
      <c r="L56" s="2"/>
      <c r="M56" s="111"/>
      <c r="N56" s="111"/>
      <c r="O56" s="115"/>
      <c r="P56" s="111"/>
      <c r="Q56" s="115"/>
      <c r="R56" s="111"/>
      <c r="S56" s="111"/>
      <c r="T56" s="111"/>
      <c r="U56" s="111"/>
      <c r="V56" s="111"/>
      <c r="W56" s="111"/>
      <c r="X56" s="111"/>
      <c r="Y56" s="28"/>
      <c r="Z56" s="111"/>
      <c r="AA56" s="28"/>
      <c r="AC56" s="116"/>
      <c r="AD56" s="116"/>
      <c r="AE56" s="116"/>
      <c r="AF56" s="116"/>
      <c r="AG56" s="2"/>
    </row>
    <row r="57" spans="1:33" s="114" customFormat="1" hidden="1" x14ac:dyDescent="0.2">
      <c r="A57" s="28"/>
      <c r="B57" s="109"/>
      <c r="C57" s="110"/>
      <c r="D57" s="111"/>
      <c r="E57" s="111"/>
      <c r="F57" s="111"/>
      <c r="G57" s="111"/>
      <c r="H57" s="111"/>
      <c r="I57" s="111"/>
      <c r="J57" s="112"/>
      <c r="K57" s="112"/>
      <c r="L57" s="2"/>
      <c r="M57" s="111"/>
      <c r="N57" s="111"/>
      <c r="O57" s="115"/>
      <c r="P57" s="111"/>
      <c r="Q57" s="115"/>
      <c r="R57" s="111"/>
      <c r="S57" s="111"/>
      <c r="T57" s="111"/>
      <c r="U57" s="111"/>
      <c r="V57" s="111"/>
      <c r="W57" s="111"/>
      <c r="X57" s="111"/>
      <c r="Y57" s="28"/>
      <c r="Z57" s="111"/>
      <c r="AA57" s="28"/>
      <c r="AC57" s="116"/>
      <c r="AD57" s="116"/>
      <c r="AE57" s="116"/>
      <c r="AF57" s="116"/>
      <c r="AG57" s="2"/>
    </row>
    <row r="58" spans="1:33" s="114" customFormat="1" hidden="1" x14ac:dyDescent="0.2">
      <c r="A58" s="28"/>
      <c r="B58" s="109"/>
      <c r="C58" s="110"/>
      <c r="D58" s="111"/>
      <c r="E58" s="111"/>
      <c r="F58" s="111"/>
      <c r="G58" s="111"/>
      <c r="H58" s="111"/>
      <c r="I58" s="111"/>
      <c r="J58" s="112"/>
      <c r="K58" s="112"/>
      <c r="L58" s="2"/>
      <c r="M58" s="111"/>
      <c r="N58" s="111"/>
      <c r="O58" s="115"/>
      <c r="P58" s="111"/>
      <c r="Q58" s="115"/>
      <c r="R58" s="111"/>
      <c r="S58" s="111"/>
      <c r="T58" s="111"/>
      <c r="U58" s="111"/>
      <c r="V58" s="111"/>
      <c r="W58" s="111"/>
      <c r="X58" s="111"/>
      <c r="Y58" s="28"/>
      <c r="Z58" s="111"/>
      <c r="AA58" s="28"/>
      <c r="AC58" s="116"/>
      <c r="AD58" s="116"/>
      <c r="AE58" s="116"/>
      <c r="AF58" s="116"/>
      <c r="AG58" s="2"/>
    </row>
    <row r="59" spans="1:33" s="114" customFormat="1" ht="14.25" hidden="1" x14ac:dyDescent="0.2">
      <c r="A59" s="28" t="s">
        <v>26</v>
      </c>
      <c r="B59" s="109"/>
      <c r="C59" s="110"/>
      <c r="D59" s="111"/>
      <c r="E59" s="111"/>
      <c r="F59" s="111"/>
      <c r="G59" s="111"/>
      <c r="H59" s="111"/>
      <c r="I59" s="111"/>
      <c r="J59" s="112"/>
      <c r="K59" s="112"/>
      <c r="L59" s="115"/>
      <c r="M59" s="111"/>
      <c r="N59" s="111"/>
      <c r="O59" s="115"/>
      <c r="P59" s="111"/>
      <c r="Q59" s="115"/>
      <c r="R59" s="111"/>
      <c r="S59" s="111"/>
      <c r="T59" s="111"/>
      <c r="U59" s="111"/>
      <c r="V59" s="111"/>
      <c r="W59" s="111"/>
      <c r="X59" s="111"/>
      <c r="Y59" s="28"/>
      <c r="Z59" s="115">
        <f>O6</f>
        <v>14009.01</v>
      </c>
      <c r="AA59" s="28"/>
      <c r="AC59" s="107" t="s">
        <v>27</v>
      </c>
      <c r="AD59" s="117"/>
      <c r="AE59" s="117"/>
      <c r="AF59" s="117"/>
      <c r="AG59" s="118"/>
    </row>
    <row r="60" spans="1:33" s="114" customFormat="1" hidden="1" x14ac:dyDescent="0.2">
      <c r="A60" s="28" t="s">
        <v>28</v>
      </c>
      <c r="B60" s="109"/>
      <c r="C60" s="110"/>
      <c r="D60" s="111"/>
      <c r="E60" s="111"/>
      <c r="F60" s="111"/>
      <c r="G60" s="111"/>
      <c r="H60" s="111"/>
      <c r="I60" s="111"/>
      <c r="J60" s="112"/>
      <c r="K60" s="112"/>
      <c r="L60" s="2"/>
      <c r="M60" s="111"/>
      <c r="N60" s="111"/>
      <c r="O60" s="115"/>
      <c r="P60" s="111"/>
      <c r="Q60" s="115"/>
      <c r="R60" s="111"/>
      <c r="S60" s="111"/>
      <c r="T60" s="111"/>
      <c r="U60" s="111"/>
      <c r="V60" s="111"/>
      <c r="W60" s="111"/>
      <c r="X60" s="111"/>
      <c r="Y60" s="28"/>
      <c r="Z60" s="119">
        <f>Z44</f>
        <v>0</v>
      </c>
      <c r="AA60" s="28"/>
      <c r="AC60" s="118"/>
      <c r="AD60" s="118"/>
      <c r="AE60" s="118"/>
      <c r="AF60" s="118"/>
      <c r="AG60" s="118"/>
    </row>
    <row r="61" spans="1:33" s="114" customFormat="1" hidden="1" x14ac:dyDescent="0.2">
      <c r="A61" s="28" t="s">
        <v>29</v>
      </c>
      <c r="B61" s="109"/>
      <c r="C61" s="110"/>
      <c r="D61" s="111"/>
      <c r="E61" s="111"/>
      <c r="F61" s="111"/>
      <c r="G61" s="111"/>
      <c r="H61" s="111"/>
      <c r="I61" s="111"/>
      <c r="J61" s="112"/>
      <c r="K61" s="112"/>
      <c r="L61" s="2"/>
      <c r="M61" s="111"/>
      <c r="N61" s="111"/>
      <c r="O61" s="115"/>
      <c r="P61" s="111"/>
      <c r="Q61" s="115"/>
      <c r="R61" s="111"/>
      <c r="S61" s="111"/>
      <c r="T61" s="111"/>
      <c r="U61" s="111"/>
      <c r="V61" s="111"/>
      <c r="W61" s="111"/>
      <c r="X61" s="111"/>
      <c r="Y61" s="28"/>
      <c r="Z61" s="119">
        <f>AF44</f>
        <v>0</v>
      </c>
      <c r="AA61" s="28"/>
      <c r="AC61" s="118"/>
      <c r="AD61" s="118"/>
      <c r="AE61" s="118"/>
      <c r="AF61" s="118"/>
      <c r="AG61" s="118"/>
    </row>
    <row r="62" spans="1:33" s="114" customFormat="1" ht="14.25" hidden="1" x14ac:dyDescent="0.2">
      <c r="A62" s="114" t="s">
        <v>30</v>
      </c>
      <c r="Z62" s="119">
        <f>Z7</f>
        <v>0</v>
      </c>
      <c r="AA62" s="28"/>
      <c r="AC62" s="117"/>
      <c r="AD62" s="117"/>
      <c r="AE62" s="117"/>
      <c r="AF62" s="117"/>
      <c r="AG62" s="118"/>
    </row>
    <row r="63" spans="1:33" s="114" customFormat="1" hidden="1" x14ac:dyDescent="0.25">
      <c r="A63" s="28"/>
      <c r="B63" s="109"/>
      <c r="C63" s="110"/>
      <c r="D63" s="111"/>
      <c r="E63" s="111"/>
      <c r="F63" s="111"/>
      <c r="G63" s="111"/>
      <c r="H63" s="111"/>
      <c r="I63" s="111"/>
      <c r="J63" s="112"/>
      <c r="K63" s="112"/>
      <c r="L63" s="2"/>
      <c r="M63" s="111"/>
      <c r="N63" s="111"/>
      <c r="O63" s="115" t="s">
        <v>31</v>
      </c>
      <c r="P63" s="111"/>
      <c r="Q63" s="115"/>
      <c r="R63" s="111"/>
      <c r="S63" s="111"/>
      <c r="T63" s="111"/>
      <c r="U63" s="111"/>
      <c r="V63" s="111"/>
      <c r="W63" s="111"/>
      <c r="X63" s="111"/>
      <c r="Y63" s="84"/>
      <c r="Z63" s="120">
        <f>Z59-Z60-Z61-Z62</f>
        <v>14009.01</v>
      </c>
      <c r="AA63" s="28"/>
      <c r="AC63" s="116"/>
      <c r="AD63" s="116"/>
      <c r="AG63" s="118"/>
    </row>
    <row r="64" spans="1:33" s="114" customFormat="1" x14ac:dyDescent="0.25">
      <c r="A64" s="28"/>
      <c r="B64" s="109"/>
      <c r="C64" s="110"/>
      <c r="D64" s="111"/>
      <c r="E64" s="111"/>
      <c r="F64" s="111"/>
      <c r="G64" s="111"/>
      <c r="H64" s="111"/>
      <c r="I64" s="111"/>
      <c r="J64" s="112"/>
      <c r="K64" s="112"/>
      <c r="L64" s="2"/>
      <c r="M64" s="111"/>
      <c r="N64" s="111"/>
      <c r="O64" s="115"/>
      <c r="P64" s="111"/>
      <c r="Q64" s="115"/>
      <c r="R64" s="111"/>
      <c r="S64" s="111"/>
      <c r="T64" s="111"/>
      <c r="U64" s="111"/>
      <c r="V64" s="111"/>
      <c r="W64" s="111"/>
      <c r="X64" s="111"/>
      <c r="Y64" s="84"/>
      <c r="Z64" s="120"/>
      <c r="AA64" s="28"/>
      <c r="AC64" s="116"/>
      <c r="AD64" s="116"/>
      <c r="AG64" s="118"/>
    </row>
    <row r="65" spans="1:34" s="114" customFormat="1" x14ac:dyDescent="0.2">
      <c r="A65" s="28" t="s">
        <v>32</v>
      </c>
      <c r="B65" s="109"/>
      <c r="C65" s="110"/>
      <c r="D65" s="111"/>
      <c r="E65" s="111"/>
      <c r="F65" s="111"/>
      <c r="G65" s="111"/>
      <c r="H65" s="111"/>
      <c r="I65" s="111"/>
      <c r="J65" s="112"/>
      <c r="K65" s="112"/>
      <c r="L65" s="2"/>
      <c r="M65" s="111"/>
      <c r="N65" s="111"/>
      <c r="O65" s="115"/>
      <c r="P65" s="111"/>
      <c r="Q65" s="115"/>
      <c r="R65" s="111"/>
      <c r="S65" s="111"/>
      <c r="T65" s="111"/>
      <c r="U65" s="111"/>
      <c r="V65" s="111"/>
      <c r="W65" s="111"/>
      <c r="X65" s="111"/>
      <c r="Y65" s="28"/>
      <c r="Z65" s="121"/>
      <c r="AA65" s="28"/>
      <c r="AC65" s="116"/>
      <c r="AD65" s="116"/>
      <c r="AE65" s="116" t="s">
        <v>33</v>
      </c>
      <c r="AF65" s="116"/>
      <c r="AG65" s="118"/>
    </row>
    <row r="66" spans="1:34" s="114" customFormat="1" x14ac:dyDescent="0.2">
      <c r="A66" s="28"/>
      <c r="B66" s="109"/>
      <c r="C66" s="110"/>
      <c r="D66" s="111"/>
      <c r="E66" s="111"/>
      <c r="F66" s="111"/>
      <c r="G66" s="111"/>
      <c r="H66" s="111"/>
      <c r="I66" s="111"/>
      <c r="J66" s="112"/>
      <c r="K66" s="112"/>
      <c r="L66" s="2"/>
      <c r="M66" s="111"/>
      <c r="N66" s="111"/>
      <c r="O66" s="115"/>
      <c r="P66" s="111"/>
      <c r="Q66" s="115"/>
      <c r="R66" s="111"/>
      <c r="S66" s="111"/>
      <c r="T66" s="111"/>
      <c r="U66" s="111"/>
      <c r="V66" s="111"/>
      <c r="W66" s="111"/>
      <c r="X66" s="111"/>
      <c r="Y66" s="28"/>
      <c r="Z66" s="121"/>
      <c r="AA66" s="28"/>
      <c r="AC66" s="116"/>
      <c r="AD66" s="116"/>
      <c r="AE66" s="128" t="s">
        <v>34</v>
      </c>
      <c r="AF66" s="128"/>
      <c r="AG66" s="128"/>
    </row>
    <row r="67" spans="1:34" ht="14.25" x14ac:dyDescent="0.2">
      <c r="L67" s="124">
        <f>O6</f>
        <v>14009.01</v>
      </c>
      <c r="AG67" s="118"/>
    </row>
    <row r="68" spans="1:34" ht="14.25" x14ac:dyDescent="0.2">
      <c r="L68" s="124">
        <f>AG7+AG20+AG42</f>
        <v>17759</v>
      </c>
      <c r="O68" s="126"/>
      <c r="AG68" s="118"/>
    </row>
    <row r="69" spans="1:34" ht="14.25" x14ac:dyDescent="0.2">
      <c r="L69" s="123" t="s">
        <v>35</v>
      </c>
      <c r="AG69" s="118"/>
    </row>
    <row r="70" spans="1:34" ht="14.25" x14ac:dyDescent="0.2">
      <c r="L70" s="124">
        <f>L67-L68</f>
        <v>-3749.99</v>
      </c>
      <c r="O70" s="122"/>
      <c r="AG70" s="118"/>
    </row>
    <row r="71" spans="1:34" x14ac:dyDescent="0.2">
      <c r="AH71" s="127"/>
    </row>
  </sheetData>
  <sheetProtection selectLockedCells="1" selectUnlockedCells="1"/>
  <mergeCells count="8">
    <mergeCell ref="AE66:AG66"/>
    <mergeCell ref="A1:AC1"/>
    <mergeCell ref="D2:G2"/>
    <mergeCell ref="M2:N2"/>
    <mergeCell ref="R2:Z2"/>
    <mergeCell ref="D4:G4"/>
    <mergeCell ref="M4:N4"/>
    <mergeCell ref="R4:Z4"/>
  </mergeCells>
  <pageMargins left="0.39374999999999999" right="0.39374999999999999" top="0.39374999999999999" bottom="0.2361111111111111" header="0" footer="0.51180555555555551"/>
  <pageSetup paperSize="9" scale="77" firstPageNumber="0" fitToWidth="0" orientation="landscape" r:id="rId1"/>
  <headerFooter alignWithMargins="0">
    <oddHeader>&amp;C&amp;"Arial,Grassetto"ISTITUTO COMPRENSIVO STATALE  I   DARFO B.T.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fis 2021-22 ATA</vt:lpstr>
      <vt:lpstr>'fis 2021-22 ATA'!Area_stampa</vt:lpstr>
      <vt:lpstr>'fis 2021-22 ATA'!Titoli_stampa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2024-07-11T08:14:33Z</dcterms:created>
  <dcterms:modified xsi:type="dcterms:W3CDTF">2024-07-11T08:29:40Z</dcterms:modified>
</cp:coreProperties>
</file>