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.locatelli\Desktop\"/>
    </mc:Choice>
  </mc:AlternateContent>
  <xr:revisionPtr revIDLastSave="0" documentId="8_{B5477216-E805-41E5-B35D-B3CEC597A8E2}" xr6:coauthVersionLast="47" xr6:coauthVersionMax="47" xr10:uidLastSave="{00000000-0000-0000-0000-000000000000}"/>
  <bookViews>
    <workbookView xWindow="3075" yWindow="450" windowWidth="12315" windowHeight="15150" activeTab="1" xr2:uid="{22A52E0D-46F8-4C5E-A6AE-4F6A4E32CBB7}"/>
  </bookViews>
  <sheets>
    <sheet name="Tariffe Diff.Mess. Pubb" sheetId="2" r:id="rId1"/>
    <sheet name="Tariffe Occ.ne Suolo" sheetId="1" r:id="rId2"/>
  </sheets>
  <externalReferences>
    <externalReference r:id="rId3"/>
  </externalReferences>
  <definedNames>
    <definedName name="annuale">'Tariffe Occ.ne Suolo'!$B$2</definedName>
    <definedName name="classe">[1]Convertitore_Diffusione!$B$13</definedName>
    <definedName name="classe_tariffa">[1]Convertitore_Diffusione!$A$1:$E$6</definedName>
    <definedName name="giornaliera">'Tariffe Occ.ne Suolo'!$B$3</definedName>
    <definedName name="schema_diff">[1]Convertitore_Diffusione!$A$21:$C$43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E37" i="1"/>
  <c r="G37" i="1"/>
  <c r="I37" i="1"/>
  <c r="C30" i="1"/>
  <c r="C31" i="1"/>
  <c r="C32" i="1"/>
  <c r="C33" i="1"/>
  <c r="C34" i="1"/>
  <c r="C35" i="1"/>
  <c r="C36" i="1"/>
  <c r="C38" i="1"/>
  <c r="I30" i="1"/>
  <c r="I31" i="1"/>
  <c r="I32" i="1"/>
  <c r="I33" i="1"/>
  <c r="I34" i="1"/>
  <c r="I35" i="1"/>
  <c r="I36" i="1"/>
  <c r="I38" i="1"/>
  <c r="I29" i="1"/>
  <c r="G30" i="1"/>
  <c r="G31" i="1"/>
  <c r="G32" i="1"/>
  <c r="G33" i="1"/>
  <c r="G34" i="1"/>
  <c r="G35" i="1"/>
  <c r="G36" i="1"/>
  <c r="G38" i="1"/>
  <c r="G29" i="1"/>
  <c r="E29" i="1"/>
  <c r="E30" i="1"/>
  <c r="E31" i="1"/>
  <c r="E32" i="1"/>
  <c r="E33" i="1"/>
  <c r="E34" i="1"/>
  <c r="E35" i="1"/>
  <c r="E36" i="1"/>
  <c r="E38" i="1"/>
  <c r="C12" i="1"/>
  <c r="C13" i="1"/>
  <c r="C11" i="1"/>
  <c r="C10" i="1"/>
  <c r="C29" i="1"/>
  <c r="C43" i="2"/>
  <c r="B43" i="2"/>
  <c r="C42" i="2"/>
  <c r="B42" i="2"/>
  <c r="C34" i="2"/>
  <c r="B34" i="2"/>
  <c r="C20" i="2"/>
  <c r="B20" i="2" s="1"/>
  <c r="C19" i="2"/>
  <c r="B19" i="2" s="1"/>
  <c r="C18" i="2"/>
  <c r="B18" i="2" s="1"/>
  <c r="C17" i="2"/>
  <c r="B17" i="2" s="1"/>
  <c r="C16" i="2"/>
  <c r="B16" i="2" s="1"/>
  <c r="C15" i="2"/>
  <c r="B15" i="2" s="1"/>
  <c r="C14" i="2"/>
  <c r="B14" i="2" s="1"/>
  <c r="C13" i="2"/>
  <c r="B13" i="2" s="1"/>
  <c r="C12" i="2"/>
  <c r="B12" i="2" s="1"/>
  <c r="C11" i="2"/>
  <c r="B11" i="2" s="1"/>
  <c r="B3" i="2"/>
  <c r="B2" i="2"/>
</calcChain>
</file>

<file path=xl/sharedStrings.xml><?xml version="1.0" encoding="utf-8"?>
<sst xmlns="http://schemas.openxmlformats.org/spreadsheetml/2006/main" count="106" uniqueCount="84">
  <si>
    <t>OCCUPAZIONE SUOLO</t>
  </si>
  <si>
    <t>Tariffa Standard Annuale</t>
  </si>
  <si>
    <t>Tariffa Standard Giornaliera</t>
  </si>
  <si>
    <t>Tariffa Standard Utenze fino a 20.000 abitanti</t>
  </si>
  <si>
    <t xml:space="preserve">Formula Determinazione Tariffa Annuale Applicata: </t>
  </si>
  <si>
    <t>[Tariffa Standard]*[Coefficiente di Rapporto Tariffa Standard]</t>
  </si>
  <si>
    <t>Tipologia Occupazione-PERMANENTI</t>
  </si>
  <si>
    <t>Tariffa Z1</t>
  </si>
  <si>
    <t>Coefficiente Rapporto Tariffa Standard Z1</t>
  </si>
  <si>
    <t>Tariffa Z2</t>
  </si>
  <si>
    <t>Coefficiente Rapporto Tariffa Standard Z2</t>
  </si>
  <si>
    <t>Tariffa Z3</t>
  </si>
  <si>
    <t>Coefficiente Rapporto Tariffa Standard Z3</t>
  </si>
  <si>
    <t>Tariffa Z4</t>
  </si>
  <si>
    <t>Coefficiente Rapporto Tariffa Standard Z4</t>
  </si>
  <si>
    <t>Occupazione Ordinaria del suolo comunale</t>
  </si>
  <si>
    <t>Occupazione Ordinaria di spazi soprastanti o sottostanti al suolo pubblico (Riduzione ad 1/4 della tariffa ordinaria come previsto dal comma 829 L. 160/19)</t>
  </si>
  <si>
    <t>Occupazione con tende fisse o retraibili</t>
  </si>
  <si>
    <t>Occupazioni Permanenti con autovetture adibite a trasporto pubblico</t>
  </si>
  <si>
    <t>DISTRIBUTORI</t>
  </si>
  <si>
    <t>Tariffa Unica</t>
  </si>
  <si>
    <t>Coefficiente Rapporto Tariffa Standard</t>
  </si>
  <si>
    <t>Distributori automatici tabacchi</t>
  </si>
  <si>
    <t>Distributori di carburanti</t>
  </si>
  <si>
    <t>INFRASTRUTTURE-RETI</t>
  </si>
  <si>
    <t>Cavi e Condutture (Infrastrutture di rete)</t>
  </si>
  <si>
    <t>Formula Determinazione Tariffa Giornaliera Applicata:</t>
  </si>
  <si>
    <t xml:space="preserve">Occupazione con tende e simili. Tassazione della sola parte sporgente da banchi od aree per le quali già è stata corrisposta il canone. </t>
  </si>
  <si>
    <t>Occupazione effettuata per fiere, festeggiamenti, con esclusione di quelle realizzate con installazione di giochi e divertimenti dello spettacolo</t>
  </si>
  <si>
    <t>Occupazioni con autovetture di uso privato realizzate su aree a ciò destinate</t>
  </si>
  <si>
    <t xml:space="preserve">Coefficiente di Durata </t>
  </si>
  <si>
    <t>Coefficiente di Riduzione</t>
  </si>
  <si>
    <t>Fino a 14 giorni</t>
  </si>
  <si>
    <t xml:space="preserve">da 15 giorni a 30 giorni </t>
  </si>
  <si>
    <t>superiore a 30 giorni</t>
  </si>
  <si>
    <t>Formula Determinazione Tariffa Giornaliera Applicata Mercato Cittadino Ricorrente:</t>
  </si>
  <si>
    <t>Mercato Cittadino Ricorrente</t>
  </si>
  <si>
    <t>Tariffa</t>
  </si>
  <si>
    <t>Formula Determinazione Tariffa Giornaliera Applicata Mercato Cittadino Spunta:</t>
  </si>
  <si>
    <t>[Tariffa Standard]*[Coefficiente Spunta]</t>
  </si>
  <si>
    <t>Mercato Cittadino Spunta</t>
  </si>
  <si>
    <t>Coefficiente Spunta</t>
  </si>
  <si>
    <t>Diffusione Messaggi Pubblicitari</t>
  </si>
  <si>
    <t>Formula determinazione Tariffa applicata:</t>
  </si>
  <si>
    <t>[Tariffa Standard]*[Coefficiente Fattispecie Diffusione Messaggi Pubblicitari]</t>
  </si>
  <si>
    <t>Fattispecie Esposizioni</t>
  </si>
  <si>
    <t>Coefficiente</t>
  </si>
  <si>
    <t>fino a 1 mq -Cat. Norm -Opaca</t>
  </si>
  <si>
    <t>da 1,5 mq fino a 5,5 mq -Cat. Norm. - Opaco</t>
  </si>
  <si>
    <t>da 5,5 mq a 8,5 mq -Cat. Norm. - Opaca</t>
  </si>
  <si>
    <t>sup. a 8,5 mq - Cat. Norm - Opaca</t>
  </si>
  <si>
    <t>fino a 1 mq -Cat. Norm. - Luminosa</t>
  </si>
  <si>
    <t>da 1,5 mq fino a 5,5 mq -Cat. Norm. - Luminosa</t>
  </si>
  <si>
    <t>da 5,5 mq a 8,5 mq -Cat. Norm. - Luminosa</t>
  </si>
  <si>
    <t>sup. a 8,5 mq - Cat. Norm - Luminosa</t>
  </si>
  <si>
    <t>Automezzo Portata Utile Inferiore 30 qt</t>
  </si>
  <si>
    <t>Automezzo Portata Utile Superiore 30 qt</t>
  </si>
  <si>
    <t xml:space="preserve">Formula determinazione Tariffa applicata: </t>
  </si>
  <si>
    <t>[Tariffa Standard]*[Coefficiente Volantinaggio]</t>
  </si>
  <si>
    <t>Pubblicità effettuata mediante volantinaggio - La tariffa viene applicata al giorno per persona</t>
  </si>
  <si>
    <t>[Tariffa Standard]*[Coefficiente Pubblicità Sonora]</t>
  </si>
  <si>
    <t>Pubblicità effettuata mediante Pubblicità sonora - La tariffa viene applicata al giorno per persona per veicolo</t>
  </si>
  <si>
    <t>Sonora</t>
  </si>
  <si>
    <t>[Tariffa Standard]*[Coefficiente Pubbliche Affissioni]</t>
  </si>
  <si>
    <t>Coefficiente Pubbliche Affissioni per i primi 10 giorni</t>
  </si>
  <si>
    <t>Affissioni Manifesto fno a  1 mq.</t>
  </si>
  <si>
    <t>Affissioni Manifesti oltre  1 mq.</t>
  </si>
  <si>
    <t>[Tariffa Standard]*[Coefficiente di Rapporto Tariffa Standard]*[Coefficiente di Durata]</t>
  </si>
  <si>
    <t>ESENTI</t>
  </si>
  <si>
    <r>
      <t xml:space="preserve">Passi Carrabili  </t>
    </r>
    <r>
      <rPr>
        <b/>
        <sz val="10"/>
        <rFont val="Calibri"/>
        <family val="2"/>
      </rPr>
      <t>esenti art. 53 comma J del regolamento cu</t>
    </r>
  </si>
  <si>
    <t>Tipologia Occupazione-TEMPORANEE GIORNALIERE</t>
  </si>
  <si>
    <t>VIETATO</t>
  </si>
  <si>
    <t>Volantinaggio vietato art. 7 comma 2 del regolamento cu</t>
  </si>
  <si>
    <t xml:space="preserve">Occupazioni realizzate da venditori ambulanti, pubblici esercizi e produttori agricoli che vendono il loro prodotto </t>
  </si>
  <si>
    <t>Tariffa Z2 (-25%)</t>
  </si>
  <si>
    <t>Tariffa Z3 (-50%)</t>
  </si>
  <si>
    <t>Tariffa Z4 (-62%)</t>
  </si>
  <si>
    <t>Occupazioni realizzate per l'esercizio dell'attività edilizia (rid.ne 50% art.52 comma b del reg.to.cu)</t>
  </si>
  <si>
    <t>Occupazioni con installazioni di attrazioni, giochi e divertimenti dello spettacolo viaggiante (rid.ne 85% art. 52 comma d reg.to cu)</t>
  </si>
  <si>
    <t>Occupazione Ordinaria di spazi soprastanti o sottostanti al suolo pubblico (Rid.ne ad 1/4 della tariffa ordinaria come previsto dal comma 829 L. 160/19)</t>
  </si>
  <si>
    <t>Occupazioni realizzate in occasione di manifestazioni politiche, culturali (rid.ne 80% art. 52 comma e reg.to cu)</t>
  </si>
  <si>
    <r>
      <t xml:space="preserve">Occupazioni realizzate per l'esercizio dell'attività edilizia su aree all'interno del </t>
    </r>
    <r>
      <rPr>
        <b/>
        <sz val="10"/>
        <rFont val="Calibri"/>
        <family val="2"/>
      </rPr>
      <t xml:space="preserve">Nucleo di Antica formazione NAF </t>
    </r>
    <r>
      <rPr>
        <sz val="10"/>
        <rFont val="Calibri"/>
        <family val="2"/>
      </rPr>
      <t xml:space="preserve">(delibera C.C. N. 33 DEL 08.10.2014) </t>
    </r>
    <r>
      <rPr>
        <b/>
        <sz val="10"/>
        <rFont val="Calibri"/>
        <family val="2"/>
      </rPr>
      <t>ESENZIONE CANONE PER I PRIMI 30 GIORNI DI OCCUPAZIONE - OLTRE I 30 GIORNI ULTERIORE RIDUZIONE DELLA TARIFFA EDILIZIA DEL 50%.</t>
    </r>
  </si>
  <si>
    <t xml:space="preserve">RID.NE </t>
  </si>
  <si>
    <t>URGENZA €. 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</si>
</sst>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#,##0.00_ ;\-#,##0.00\ "/>
    <numFmt numFmtId="166" formatCode="#,##0.000_ ;\-#,##0.0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onsolas"/>
      <family val="3"/>
    </font>
    <font>
      <i/>
      <sz val="10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 wrapText="1"/>
    </xf>
    <xf numFmtId="164" fontId="3" fillId="0" borderId="0" xfId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0" borderId="0" xfId="0" applyFont="1"/>
    <xf numFmtId="0" fontId="7" fillId="0" borderId="2" xfId="0" applyFont="1" applyBorder="1" applyAlignment="1">
      <alignment vertical="center" wrapText="1"/>
    </xf>
    <xf numFmtId="164" fontId="7" fillId="0" borderId="3" xfId="1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4" fontId="7" fillId="0" borderId="5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4" fontId="7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7" fillId="0" borderId="10" xfId="1" applyFont="1" applyFill="1" applyBorder="1" applyAlignment="1">
      <alignment horizontal="center" vertical="center" wrapText="1"/>
    </xf>
    <xf numFmtId="165" fontId="7" fillId="0" borderId="11" xfId="1" applyNumberFormat="1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165" fontId="7" fillId="0" borderId="13" xfId="1" applyNumberFormat="1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/>
    </xf>
    <xf numFmtId="164" fontId="7" fillId="0" borderId="15" xfId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164" fontId="7" fillId="0" borderId="16" xfId="1" applyFont="1" applyFill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1" fillId="0" borderId="0" xfId="0" applyFont="1"/>
    <xf numFmtId="0" fontId="16" fillId="0" borderId="18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9" xfId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164" fontId="3" fillId="0" borderId="23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64" fontId="9" fillId="0" borderId="26" xfId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164" fontId="9" fillId="0" borderId="27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4" fillId="0" borderId="8" xfId="0" applyFont="1" applyBorder="1" applyAlignment="1">
      <alignment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164" fontId="5" fillId="0" borderId="9" xfId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164" fontId="9" fillId="0" borderId="1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64" fontId="7" fillId="0" borderId="8" xfId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164" fontId="6" fillId="0" borderId="12" xfId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166" fontId="7" fillId="0" borderId="9" xfId="1" applyNumberFormat="1" applyFont="1" applyFill="1" applyBorder="1" applyAlignment="1">
      <alignment horizontal="center" vertical="center" wrapText="1"/>
    </xf>
    <xf numFmtId="164" fontId="7" fillId="0" borderId="30" xfId="1" applyFont="1" applyFill="1" applyBorder="1" applyAlignment="1">
      <alignment horizontal="center" vertical="center" wrapText="1"/>
    </xf>
    <xf numFmtId="164" fontId="7" fillId="0" borderId="31" xfId="1" applyFont="1" applyFill="1" applyBorder="1" applyAlignment="1">
      <alignment horizontal="center" vertical="center" wrapText="1"/>
    </xf>
    <xf numFmtId="164" fontId="7" fillId="0" borderId="32" xfId="1" applyFont="1" applyFill="1" applyBorder="1" applyAlignment="1">
      <alignment horizontal="center" vertical="center" wrapText="1"/>
    </xf>
    <xf numFmtId="166" fontId="7" fillId="0" borderId="15" xfId="1" applyNumberFormat="1" applyFont="1" applyFill="1" applyBorder="1" applyAlignment="1">
      <alignment horizontal="center" vertical="center" wrapText="1"/>
    </xf>
    <xf numFmtId="166" fontId="7" fillId="0" borderId="11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6" fontId="7" fillId="0" borderId="16" xfId="1" applyNumberFormat="1" applyFont="1" applyFill="1" applyBorder="1" applyAlignment="1">
      <alignment horizontal="center" vertical="center" wrapText="1"/>
    </xf>
    <xf numFmtId="166" fontId="7" fillId="0" borderId="13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9" fontId="16" fillId="0" borderId="15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0" fontId="16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5" fontId="7" fillId="0" borderId="41" xfId="1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7" fillId="0" borderId="44" xfId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0" borderId="45" xfId="0" applyFont="1" applyBorder="1" applyAlignment="1">
      <alignment vertical="center" wrapText="1"/>
    </xf>
    <xf numFmtId="164" fontId="7" fillId="0" borderId="37" xfId="1" applyFont="1" applyFill="1" applyBorder="1" applyAlignment="1">
      <alignment horizontal="center" vertical="center" wrapText="1"/>
    </xf>
    <xf numFmtId="166" fontId="7" fillId="0" borderId="37" xfId="1" applyNumberFormat="1" applyFont="1" applyFill="1" applyBorder="1" applyAlignment="1">
      <alignment horizontal="center" vertical="center" wrapText="1"/>
    </xf>
    <xf numFmtId="166" fontId="7" fillId="0" borderId="46" xfId="1" applyNumberFormat="1" applyFont="1" applyFill="1" applyBorder="1" applyAlignment="1">
      <alignment horizontal="center" vertical="center" wrapText="1"/>
    </xf>
    <xf numFmtId="0" fontId="6" fillId="0" borderId="47" xfId="0" applyFont="1" applyBorder="1" applyAlignment="1">
      <alignment vertical="center" wrapText="1"/>
    </xf>
    <xf numFmtId="0" fontId="12" fillId="0" borderId="47" xfId="0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164" fontId="7" fillId="0" borderId="40" xfId="1" applyFont="1" applyFill="1" applyBorder="1" applyAlignment="1">
      <alignment horizontal="center" vertical="center" wrapText="1"/>
    </xf>
    <xf numFmtId="165" fontId="7" fillId="0" borderId="41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165" fontId="7" fillId="0" borderId="46" xfId="0" applyNumberFormat="1" applyFont="1" applyBorder="1" applyAlignment="1">
      <alignment horizontal="center" vertical="center" wrapText="1"/>
    </xf>
    <xf numFmtId="0" fontId="14" fillId="0" borderId="42" xfId="0" applyFont="1" applyBorder="1" applyAlignment="1">
      <alignment vertical="center" wrapText="1"/>
    </xf>
    <xf numFmtId="0" fontId="15" fillId="0" borderId="43" xfId="0" applyFont="1" applyBorder="1" applyAlignment="1">
      <alignment horizontal="center" vertical="center" wrapText="1"/>
    </xf>
    <xf numFmtId="0" fontId="0" fillId="0" borderId="22" xfId="0" applyBorder="1"/>
    <xf numFmtId="2" fontId="16" fillId="0" borderId="36" xfId="0" applyNumberFormat="1" applyFont="1" applyBorder="1" applyAlignment="1">
      <alignment horizontal="center" vertical="center" wrapText="1"/>
    </xf>
    <xf numFmtId="2" fontId="16" fillId="0" borderId="33" xfId="0" applyNumberFormat="1" applyFont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ree\AREA_per_Michele\02-CANONE%20UNICO\Icp%20-%20Tosap%20-%20Dpa\03-Simulazioni%20e%20Allegati%20Comuni\Caricati%20OneDrive\BerzoInferiore_Simulatore_Coefficienti_CU_Beta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_507-93"/>
      <sheetName val="Tariff_CU_160"/>
      <sheetName val="ResolveIT_B"/>
      <sheetName val="DPA"/>
      <sheetName val="Convertitore_Diffusione"/>
      <sheetName val="Schema_Osap"/>
      <sheetName val="Schema_Diffusione"/>
    </sheetNames>
    <sheetDataSet>
      <sheetData sheetId="0"/>
      <sheetData sheetId="1"/>
      <sheetData sheetId="2"/>
      <sheetData sheetId="3"/>
      <sheetData sheetId="4">
        <row r="1">
          <cell r="A1" t="str">
            <v>Classe</v>
          </cell>
          <cell r="B1" t="str">
            <v>Tariffa Standard Annuale</v>
          </cell>
          <cell r="C1" t="str">
            <v>Tariffa Standard Giornaliera</v>
          </cell>
          <cell r="D1"/>
          <cell r="E1" t="str">
            <v>Abitanti</v>
          </cell>
        </row>
        <row r="2">
          <cell r="A2">
            <v>5</v>
          </cell>
          <cell r="B2">
            <v>30</v>
          </cell>
          <cell r="C2">
            <v>0.6</v>
          </cell>
          <cell r="D2"/>
          <cell r="E2" t="str">
            <v>fino a 10.000</v>
          </cell>
        </row>
        <row r="3">
          <cell r="A3">
            <v>4</v>
          </cell>
          <cell r="B3">
            <v>40</v>
          </cell>
          <cell r="C3">
            <v>0.7</v>
          </cell>
          <cell r="D3"/>
          <cell r="E3" t="str">
            <v>oltre 10.000 e fino a 30.000</v>
          </cell>
        </row>
        <row r="4">
          <cell r="A4">
            <v>3</v>
          </cell>
          <cell r="B4">
            <v>50</v>
          </cell>
          <cell r="C4">
            <v>1.2</v>
          </cell>
          <cell r="D4"/>
          <cell r="E4" t="str">
            <v>oltre 30.000 e fino a 100.000</v>
          </cell>
        </row>
        <row r="5">
          <cell r="A5">
            <v>2</v>
          </cell>
          <cell r="B5">
            <v>60</v>
          </cell>
          <cell r="C5">
            <v>1.3</v>
          </cell>
          <cell r="D5"/>
          <cell r="E5" t="str">
            <v>oltre 100.000 e fino a 500.000</v>
          </cell>
        </row>
        <row r="6">
          <cell r="A6">
            <v>1</v>
          </cell>
          <cell r="B6">
            <v>70</v>
          </cell>
          <cell r="C6">
            <v>2</v>
          </cell>
          <cell r="D6"/>
          <cell r="E6" t="str">
            <v>oltre 500.000</v>
          </cell>
        </row>
        <row r="13">
          <cell r="B13">
            <v>5</v>
          </cell>
        </row>
        <row r="21">
          <cell r="A21" t="str">
            <v>Descrizione</v>
          </cell>
          <cell r="B21" t="str">
            <v>Coefficiente</v>
          </cell>
          <cell r="C21" t="str">
            <v>Tariffa</v>
          </cell>
        </row>
        <row r="22">
          <cell r="A22" t="str">
            <v>fino a 1 mq -Cat. Norm -Opaca</v>
          </cell>
          <cell r="B22">
            <v>0.38</v>
          </cell>
          <cell r="C22">
            <v>11.4</v>
          </cell>
        </row>
        <row r="23">
          <cell r="A23" t="str">
            <v>fino a 1 mq -Cat. Norm. - Luminosa</v>
          </cell>
          <cell r="B23">
            <v>0.76</v>
          </cell>
          <cell r="C23">
            <v>22.8</v>
          </cell>
        </row>
        <row r="24">
          <cell r="A24" t="str">
            <v>fino a 1 mq -Cat. Spec. - Opaca</v>
          </cell>
          <cell r="B24" t="str">
            <v/>
          </cell>
          <cell r="C24" t="str">
            <v/>
          </cell>
        </row>
        <row r="25">
          <cell r="A25" t="str">
            <v>fino a 1 mq -Cat. Spec. - Luminosa</v>
          </cell>
          <cell r="B25" t="str">
            <v/>
          </cell>
          <cell r="C25" t="str">
            <v/>
          </cell>
        </row>
        <row r="26">
          <cell r="A26" t="str">
            <v>da 1,5 mq fino a 5,5 mq -Cat. Norm. - Opaco</v>
          </cell>
          <cell r="B26">
            <v>0.38</v>
          </cell>
          <cell r="C26">
            <v>11.4</v>
          </cell>
        </row>
        <row r="27">
          <cell r="A27" t="str">
            <v>da 1,5 mq fino a 5,5 mq -Cat. Norm. - Luminosa</v>
          </cell>
          <cell r="B27">
            <v>0.76</v>
          </cell>
          <cell r="C27">
            <v>22.8</v>
          </cell>
        </row>
        <row r="28">
          <cell r="A28" t="str">
            <v>da 1,5 mq fino a 5,5 mq -Cat. Spec. - Opaca</v>
          </cell>
          <cell r="B28" t="str">
            <v/>
          </cell>
          <cell r="C28" t="str">
            <v/>
          </cell>
        </row>
        <row r="29">
          <cell r="A29" t="str">
            <v>da 1,5 mq fino a 5,5 mq -Cat. Spec. - Luminosa</v>
          </cell>
          <cell r="B29" t="str">
            <v/>
          </cell>
          <cell r="C29" t="str">
            <v/>
          </cell>
        </row>
        <row r="30">
          <cell r="A30" t="str">
            <v>da 5,5 mq a 8,5 mq -Cat. Norm. - Opaca</v>
          </cell>
          <cell r="B30">
            <v>0.56999999999999995</v>
          </cell>
          <cell r="C30">
            <v>17.099999999999998</v>
          </cell>
        </row>
        <row r="31">
          <cell r="A31" t="str">
            <v>da 5,5 mq a 8,5 mq -Cat. Norm. - Luminosa</v>
          </cell>
          <cell r="B31">
            <v>0.95</v>
          </cell>
          <cell r="C31">
            <v>28.5</v>
          </cell>
        </row>
        <row r="32">
          <cell r="A32" t="str">
            <v>da 5,5 mq a 8,5 mq -Cat. Spec. - Opaca</v>
          </cell>
          <cell r="B32" t="str">
            <v/>
          </cell>
          <cell r="C32" t="str">
            <v/>
          </cell>
        </row>
        <row r="33">
          <cell r="A33" t="str">
            <v>da 5,5 mq a 8,5 mq -Cat. Spec. - Luminosa</v>
          </cell>
          <cell r="B33" t="str">
            <v/>
          </cell>
          <cell r="C33" t="str">
            <v/>
          </cell>
        </row>
        <row r="34">
          <cell r="A34" t="str">
            <v>sup. a 8,5 mq - Cat. Norm - Opaca</v>
          </cell>
          <cell r="B34">
            <v>0.76</v>
          </cell>
          <cell r="C34">
            <v>22.8</v>
          </cell>
        </row>
        <row r="35">
          <cell r="A35" t="str">
            <v>sup. a 8,5 mq - Cat. Norm - Luminosa</v>
          </cell>
          <cell r="B35">
            <v>1.1399999999999999</v>
          </cell>
          <cell r="C35">
            <v>34.199999999999996</v>
          </cell>
        </row>
        <row r="36">
          <cell r="A36" t="str">
            <v>sup. a 8,5 mq - Cat. Spec. - Opaca</v>
          </cell>
          <cell r="B36" t="str">
            <v/>
          </cell>
          <cell r="C36" t="str">
            <v/>
          </cell>
        </row>
        <row r="37">
          <cell r="A37" t="str">
            <v>sup. a 8,5 mq - Cat. Spec. - Luminosa</v>
          </cell>
          <cell r="B37" t="str">
            <v/>
          </cell>
          <cell r="C37" t="str">
            <v/>
          </cell>
        </row>
        <row r="38">
          <cell r="A38" t="str">
            <v>Automezzo Portata Utile Inferiore 30 qt</v>
          </cell>
          <cell r="B38">
            <v>1.65</v>
          </cell>
          <cell r="C38">
            <v>49.58</v>
          </cell>
        </row>
        <row r="39">
          <cell r="A39" t="str">
            <v>Automezzo Portata Utile Superiore 30 qt</v>
          </cell>
          <cell r="B39">
            <v>2.48</v>
          </cell>
          <cell r="C39">
            <v>74.37</v>
          </cell>
        </row>
        <row r="40">
          <cell r="A40" t="str">
            <v>Affissioni Manifesto fno a  1 mq.</v>
          </cell>
          <cell r="B40">
            <v>1.72</v>
          </cell>
          <cell r="C40">
            <v>1.03</v>
          </cell>
        </row>
        <row r="41">
          <cell r="A41" t="str">
            <v>Affissioni Manifesti oltre  1 mq.</v>
          </cell>
          <cell r="B41">
            <v>1.72</v>
          </cell>
          <cell r="C41">
            <v>1.03</v>
          </cell>
        </row>
        <row r="42">
          <cell r="A42" t="str">
            <v>Volantinaggio</v>
          </cell>
          <cell r="B42">
            <v>3.45</v>
          </cell>
          <cell r="C42">
            <v>2.0699999999999998</v>
          </cell>
        </row>
        <row r="43">
          <cell r="A43" t="str">
            <v>Sonora</v>
          </cell>
          <cell r="B43">
            <v>10.33</v>
          </cell>
          <cell r="C43">
            <v>6.2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878F-69EC-4355-9C26-7553915B8BC5}">
  <dimension ref="A1:C44"/>
  <sheetViews>
    <sheetView topLeftCell="A34" workbookViewId="0">
      <selection activeCell="H48" sqref="H48"/>
    </sheetView>
  </sheetViews>
  <sheetFormatPr defaultRowHeight="15" x14ac:dyDescent="0.25"/>
  <cols>
    <col min="1" max="1" width="44.42578125" customWidth="1"/>
    <col min="2" max="3" width="16.5703125" customWidth="1"/>
  </cols>
  <sheetData>
    <row r="1" spans="1:3" ht="19.5" thickBot="1" x14ac:dyDescent="0.3">
      <c r="A1" s="34" t="s">
        <v>42</v>
      </c>
    </row>
    <row r="2" spans="1:3" ht="15.75" thickBot="1" x14ac:dyDescent="0.3">
      <c r="A2" s="35" t="s">
        <v>1</v>
      </c>
      <c r="B2" s="36">
        <f>VLOOKUP(classe,classe_tariffa,2,FALSE)</f>
        <v>30</v>
      </c>
    </row>
    <row r="3" spans="1:3" ht="15.75" thickBot="1" x14ac:dyDescent="0.3">
      <c r="A3" s="37" t="s">
        <v>2</v>
      </c>
      <c r="B3" s="38">
        <f>VLOOKUP(classe,classe_tariffa,3,FALSE)</f>
        <v>0.6</v>
      </c>
    </row>
    <row r="4" spans="1:3" x14ac:dyDescent="0.25">
      <c r="A4" s="1"/>
      <c r="B4" s="2"/>
    </row>
    <row r="5" spans="1:3" x14ac:dyDescent="0.25">
      <c r="A5" s="39"/>
    </row>
    <row r="6" spans="1:3" x14ac:dyDescent="0.25">
      <c r="A6" s="39"/>
    </row>
    <row r="7" spans="1:3" x14ac:dyDescent="0.25">
      <c r="A7" s="40" t="s">
        <v>43</v>
      </c>
    </row>
    <row r="8" spans="1:3" x14ac:dyDescent="0.25">
      <c r="A8" s="41" t="s">
        <v>44</v>
      </c>
    </row>
    <row r="9" spans="1:3" ht="15.75" thickBot="1" x14ac:dyDescent="0.3">
      <c r="A9" s="42"/>
    </row>
    <row r="10" spans="1:3" x14ac:dyDescent="0.25">
      <c r="A10" s="43" t="s">
        <v>45</v>
      </c>
      <c r="B10" s="44" t="s">
        <v>46</v>
      </c>
      <c r="C10" s="45" t="s">
        <v>37</v>
      </c>
    </row>
    <row r="11" spans="1:3" x14ac:dyDescent="0.25">
      <c r="A11" s="46" t="s">
        <v>47</v>
      </c>
      <c r="B11" s="47">
        <f t="shared" ref="B11:B20" si="0">C11/annuale</f>
        <v>0.38</v>
      </c>
      <c r="C11" s="48">
        <f t="shared" ref="C11:C18" si="1">VLOOKUP(A11,schema_diff,3,FALSE)</f>
        <v>11.4</v>
      </c>
    </row>
    <row r="12" spans="1:3" x14ac:dyDescent="0.25">
      <c r="A12" s="46" t="s">
        <v>48</v>
      </c>
      <c r="B12" s="47">
        <f t="shared" si="0"/>
        <v>0.38</v>
      </c>
      <c r="C12" s="48">
        <f t="shared" si="1"/>
        <v>11.4</v>
      </c>
    </row>
    <row r="13" spans="1:3" x14ac:dyDescent="0.25">
      <c r="A13" s="46" t="s">
        <v>49</v>
      </c>
      <c r="B13" s="47">
        <f t="shared" si="0"/>
        <v>0.56999999999999995</v>
      </c>
      <c r="C13" s="48">
        <f t="shared" si="1"/>
        <v>17.099999999999998</v>
      </c>
    </row>
    <row r="14" spans="1:3" x14ac:dyDescent="0.25">
      <c r="A14" s="46" t="s">
        <v>50</v>
      </c>
      <c r="B14" s="47">
        <f t="shared" si="0"/>
        <v>0.76</v>
      </c>
      <c r="C14" s="48">
        <f t="shared" si="1"/>
        <v>22.8</v>
      </c>
    </row>
    <row r="15" spans="1:3" x14ac:dyDescent="0.25">
      <c r="A15" s="46" t="s">
        <v>51</v>
      </c>
      <c r="B15" s="47">
        <f t="shared" si="0"/>
        <v>0.76</v>
      </c>
      <c r="C15" s="48">
        <f t="shared" si="1"/>
        <v>22.8</v>
      </c>
    </row>
    <row r="16" spans="1:3" x14ac:dyDescent="0.25">
      <c r="A16" s="46" t="s">
        <v>52</v>
      </c>
      <c r="B16" s="47">
        <f t="shared" si="0"/>
        <v>0.76</v>
      </c>
      <c r="C16" s="48">
        <f t="shared" si="1"/>
        <v>22.8</v>
      </c>
    </row>
    <row r="17" spans="1:3" x14ac:dyDescent="0.25">
      <c r="A17" s="46" t="s">
        <v>53</v>
      </c>
      <c r="B17" s="47">
        <f t="shared" si="0"/>
        <v>0.95</v>
      </c>
      <c r="C17" s="48">
        <f t="shared" si="1"/>
        <v>28.5</v>
      </c>
    </row>
    <row r="18" spans="1:3" x14ac:dyDescent="0.25">
      <c r="A18" s="46" t="s">
        <v>54</v>
      </c>
      <c r="B18" s="47">
        <f t="shared" si="0"/>
        <v>1.1399999999999999</v>
      </c>
      <c r="C18" s="48">
        <f t="shared" si="1"/>
        <v>34.199999999999996</v>
      </c>
    </row>
    <row r="19" spans="1:3" x14ac:dyDescent="0.25">
      <c r="A19" s="46" t="s">
        <v>55</v>
      </c>
      <c r="B19" s="47">
        <f t="shared" si="0"/>
        <v>1.6526666666666665</v>
      </c>
      <c r="C19" s="48">
        <f t="shared" ref="C19:C20" si="2">VLOOKUP(A19,schema_diff,3,FALSE)</f>
        <v>49.58</v>
      </c>
    </row>
    <row r="20" spans="1:3" ht="15.75" thickBot="1" x14ac:dyDescent="0.3">
      <c r="A20" s="3" t="s">
        <v>56</v>
      </c>
      <c r="B20" s="49">
        <f t="shared" si="0"/>
        <v>2.4790000000000001</v>
      </c>
      <c r="C20" s="50">
        <f t="shared" si="2"/>
        <v>74.37</v>
      </c>
    </row>
    <row r="21" spans="1:3" x14ac:dyDescent="0.25">
      <c r="A21" s="1"/>
      <c r="B21" s="51"/>
      <c r="C21" s="52"/>
    </row>
    <row r="22" spans="1:3" x14ac:dyDescent="0.25">
      <c r="A22" s="1"/>
      <c r="B22" s="51"/>
      <c r="C22" s="52"/>
    </row>
    <row r="23" spans="1:3" x14ac:dyDescent="0.25">
      <c r="A23" s="40" t="s">
        <v>57</v>
      </c>
      <c r="B23" s="53"/>
      <c r="C23" s="52"/>
    </row>
    <row r="24" spans="1:3" x14ac:dyDescent="0.25">
      <c r="A24" s="54" t="s">
        <v>58</v>
      </c>
      <c r="B24" s="53"/>
      <c r="C24" s="52"/>
    </row>
    <row r="25" spans="1:3" ht="15.75" thickBot="1" x14ac:dyDescent="0.3">
      <c r="A25" s="54"/>
      <c r="B25" s="53"/>
      <c r="C25" s="52"/>
    </row>
    <row r="26" spans="1:3" ht="30" x14ac:dyDescent="0.25">
      <c r="A26" s="55" t="s">
        <v>59</v>
      </c>
      <c r="B26" s="56" t="s">
        <v>46</v>
      </c>
      <c r="C26" s="57" t="s">
        <v>37</v>
      </c>
    </row>
    <row r="27" spans="1:3" ht="26.1" customHeight="1" thickBot="1" x14ac:dyDescent="0.3">
      <c r="A27" s="58" t="s">
        <v>72</v>
      </c>
      <c r="B27" s="74" t="s">
        <v>71</v>
      </c>
      <c r="C27" s="60"/>
    </row>
    <row r="28" spans="1:3" x14ac:dyDescent="0.25">
      <c r="A28" s="1"/>
      <c r="B28" s="53"/>
      <c r="C28" s="52"/>
    </row>
    <row r="29" spans="1:3" x14ac:dyDescent="0.25">
      <c r="A29" s="1"/>
      <c r="B29" s="53"/>
      <c r="C29" s="52"/>
    </row>
    <row r="30" spans="1:3" x14ac:dyDescent="0.25">
      <c r="A30" s="40" t="s">
        <v>57</v>
      </c>
      <c r="B30" s="53"/>
      <c r="C30" s="52"/>
    </row>
    <row r="31" spans="1:3" x14ac:dyDescent="0.25">
      <c r="A31" s="54" t="s">
        <v>60</v>
      </c>
      <c r="B31" s="51"/>
      <c r="C31" s="52"/>
    </row>
    <row r="32" spans="1:3" ht="15.75" thickBot="1" x14ac:dyDescent="0.3">
      <c r="A32" s="54"/>
      <c r="B32" s="51"/>
      <c r="C32" s="52"/>
    </row>
    <row r="33" spans="1:3" ht="45" x14ac:dyDescent="0.25">
      <c r="A33" s="55" t="s">
        <v>61</v>
      </c>
      <c r="B33" s="56" t="s">
        <v>46</v>
      </c>
      <c r="C33" s="57" t="s">
        <v>37</v>
      </c>
    </row>
    <row r="34" spans="1:3" ht="15.75" thickBot="1" x14ac:dyDescent="0.3">
      <c r="A34" s="58" t="s">
        <v>62</v>
      </c>
      <c r="B34" s="59">
        <f>VLOOKUP(A34,schema_diff,2,FALSE)</f>
        <v>10.33</v>
      </c>
      <c r="C34" s="60">
        <f>VLOOKUP(A34,schema_diff,3,FALSE)</f>
        <v>6.2</v>
      </c>
    </row>
    <row r="35" spans="1:3" x14ac:dyDescent="0.25">
      <c r="A35" s="1"/>
      <c r="B35" s="51"/>
      <c r="C35" s="52"/>
    </row>
    <row r="36" spans="1:3" x14ac:dyDescent="0.25">
      <c r="A36" s="1"/>
      <c r="B36" s="51"/>
      <c r="C36" s="52"/>
    </row>
    <row r="37" spans="1:3" x14ac:dyDescent="0.25">
      <c r="A37" s="1"/>
      <c r="B37" s="51"/>
      <c r="C37" s="52"/>
    </row>
    <row r="38" spans="1:3" x14ac:dyDescent="0.25">
      <c r="A38" s="40" t="s">
        <v>57</v>
      </c>
    </row>
    <row r="39" spans="1:3" x14ac:dyDescent="0.25">
      <c r="A39" s="54" t="s">
        <v>63</v>
      </c>
    </row>
    <row r="40" spans="1:3" ht="15.75" thickBot="1" x14ac:dyDescent="0.3">
      <c r="A40" s="39"/>
    </row>
    <row r="41" spans="1:3" ht="30" x14ac:dyDescent="0.25">
      <c r="A41" s="61" t="s">
        <v>64</v>
      </c>
      <c r="B41" s="62" t="s">
        <v>46</v>
      </c>
      <c r="C41" s="63" t="s">
        <v>37</v>
      </c>
    </row>
    <row r="42" spans="1:3" ht="15.95" customHeight="1" x14ac:dyDescent="0.25">
      <c r="A42" s="46" t="s">
        <v>65</v>
      </c>
      <c r="B42" s="64">
        <f>VLOOKUP(A42,schema_diff,2,FALSE)</f>
        <v>1.72</v>
      </c>
      <c r="C42" s="48">
        <f>VLOOKUP(A42,schema_diff,3,FALSE)</f>
        <v>1.03</v>
      </c>
    </row>
    <row r="43" spans="1:3" ht="18.95" customHeight="1" thickBot="1" x14ac:dyDescent="0.3">
      <c r="A43" s="3" t="s">
        <v>66</v>
      </c>
      <c r="B43" s="59">
        <f>VLOOKUP(A43,schema_diff,2,FALSE)</f>
        <v>1.72</v>
      </c>
      <c r="C43" s="50">
        <f>VLOOKUP(A43,schema_diff,3,FALSE)</f>
        <v>1.03</v>
      </c>
    </row>
    <row r="44" spans="1:3" ht="18.600000000000001" customHeight="1" thickBot="1" x14ac:dyDescent="0.3">
      <c r="A44" s="115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D162-0E88-4E59-8851-52680F4F6702}">
  <sheetPr>
    <pageSetUpPr fitToPage="1"/>
  </sheetPr>
  <dimension ref="A1:I68"/>
  <sheetViews>
    <sheetView tabSelected="1" topLeftCell="A31" workbookViewId="0">
      <selection activeCell="G44" sqref="G44"/>
    </sheetView>
  </sheetViews>
  <sheetFormatPr defaultColWidth="8.85546875" defaultRowHeight="15" x14ac:dyDescent="0.25"/>
  <cols>
    <col min="1" max="1" width="48.140625" style="5" customWidth="1"/>
    <col min="2" max="2" width="16.5703125" style="5" customWidth="1"/>
    <col min="3" max="3" width="15" style="5" customWidth="1"/>
    <col min="4" max="4" width="14.140625" style="5" customWidth="1"/>
    <col min="5" max="5" width="16.5703125" style="5" customWidth="1"/>
    <col min="6" max="6" width="13.7109375" style="5" customWidth="1"/>
    <col min="7" max="7" width="16.5703125" style="5" customWidth="1"/>
    <col min="8" max="8" width="14.28515625" style="5" customWidth="1"/>
    <col min="9" max="9" width="16.5703125" style="5" customWidth="1"/>
    <col min="10" max="16384" width="8.85546875" style="5"/>
  </cols>
  <sheetData>
    <row r="1" spans="1:9" ht="19.5" thickBot="1" x14ac:dyDescent="0.3">
      <c r="A1" s="4" t="s">
        <v>0</v>
      </c>
    </row>
    <row r="2" spans="1:9" x14ac:dyDescent="0.25">
      <c r="A2" s="6" t="s">
        <v>1</v>
      </c>
      <c r="B2" s="7">
        <v>30</v>
      </c>
      <c r="C2" s="8"/>
    </row>
    <row r="3" spans="1:9" x14ac:dyDescent="0.25">
      <c r="A3" s="9" t="s">
        <v>2</v>
      </c>
      <c r="B3" s="10">
        <v>0.6</v>
      </c>
      <c r="C3" s="8"/>
    </row>
    <row r="4" spans="1:9" ht="15.75" thickBot="1" x14ac:dyDescent="0.3">
      <c r="A4" s="11" t="s">
        <v>3</v>
      </c>
      <c r="B4" s="12">
        <v>1.5</v>
      </c>
      <c r="C4" s="8"/>
    </row>
    <row r="5" spans="1:9" x14ac:dyDescent="0.25">
      <c r="A5" s="13"/>
      <c r="B5" s="14"/>
      <c r="C5" s="8"/>
    </row>
    <row r="6" spans="1:9" x14ac:dyDescent="0.25">
      <c r="A6" s="13"/>
      <c r="B6" s="14"/>
      <c r="C6" s="8"/>
    </row>
    <row r="7" spans="1:9" x14ac:dyDescent="0.25">
      <c r="A7" s="15" t="s">
        <v>4</v>
      </c>
    </row>
    <row r="8" spans="1:9" ht="15.75" thickBot="1" x14ac:dyDescent="0.3">
      <c r="A8" s="16" t="s">
        <v>5</v>
      </c>
    </row>
    <row r="9" spans="1:9" ht="43.5" customHeight="1" thickBot="1" x14ac:dyDescent="0.3">
      <c r="A9" s="67" t="s">
        <v>6</v>
      </c>
      <c r="B9" s="68" t="s">
        <v>7</v>
      </c>
      <c r="C9" s="69" t="s">
        <v>8</v>
      </c>
      <c r="D9" s="70" t="s">
        <v>9</v>
      </c>
      <c r="E9" s="69" t="s">
        <v>10</v>
      </c>
      <c r="F9" s="70" t="s">
        <v>11</v>
      </c>
      <c r="G9" s="69" t="s">
        <v>12</v>
      </c>
      <c r="H9" s="70" t="s">
        <v>13</v>
      </c>
      <c r="I9" s="69" t="s">
        <v>14</v>
      </c>
    </row>
    <row r="10" spans="1:9" ht="32.1" customHeight="1" x14ac:dyDescent="0.25">
      <c r="A10" s="6" t="s">
        <v>15</v>
      </c>
      <c r="B10" s="71">
        <v>23.24</v>
      </c>
      <c r="C10" s="75">
        <f>SUM(B10/annuale)</f>
        <v>0.77466666666666661</v>
      </c>
      <c r="D10" s="76">
        <v>21.69</v>
      </c>
      <c r="E10" s="72">
        <v>0.72300000000000009</v>
      </c>
      <c r="F10" s="71">
        <v>19.63</v>
      </c>
      <c r="G10" s="72">
        <v>0.65433333333333332</v>
      </c>
      <c r="H10" s="71">
        <v>17.559999999999999</v>
      </c>
      <c r="I10" s="72">
        <v>0.58533333333333326</v>
      </c>
    </row>
    <row r="11" spans="1:9" ht="38.25" x14ac:dyDescent="0.25">
      <c r="A11" s="9" t="s">
        <v>16</v>
      </c>
      <c r="B11" s="17">
        <v>7.5</v>
      </c>
      <c r="C11" s="80">
        <f>SUM(B11/annuale)</f>
        <v>0.25</v>
      </c>
      <c r="D11" s="77">
        <v>7.5</v>
      </c>
      <c r="E11" s="18">
        <v>0.25</v>
      </c>
      <c r="F11" s="17">
        <v>7.5</v>
      </c>
      <c r="G11" s="18">
        <v>0.25</v>
      </c>
      <c r="H11" s="17">
        <v>7.5</v>
      </c>
      <c r="I11" s="18">
        <v>0.25</v>
      </c>
    </row>
    <row r="12" spans="1:9" ht="26.1" customHeight="1" x14ac:dyDescent="0.25">
      <c r="A12" s="9" t="s">
        <v>17</v>
      </c>
      <c r="B12" s="17">
        <v>16.267999999999997</v>
      </c>
      <c r="C12" s="80">
        <f>SUM(B12/annuale)</f>
        <v>0.54226666666666656</v>
      </c>
      <c r="D12" s="77">
        <v>15.183</v>
      </c>
      <c r="E12" s="18">
        <v>0.50609999999999999</v>
      </c>
      <c r="F12" s="17">
        <v>13.740999999999998</v>
      </c>
      <c r="G12" s="18">
        <v>0.45803333333333324</v>
      </c>
      <c r="H12" s="17">
        <v>12.291999999999998</v>
      </c>
      <c r="I12" s="18">
        <v>0.40973333333333328</v>
      </c>
    </row>
    <row r="13" spans="1:9" ht="25.5" x14ac:dyDescent="0.25">
      <c r="A13" s="9" t="s">
        <v>18</v>
      </c>
      <c r="B13" s="17">
        <v>23.24</v>
      </c>
      <c r="C13" s="80">
        <f>SUM(B13/annuale)</f>
        <v>0.77466666666666661</v>
      </c>
      <c r="D13" s="77">
        <v>21.69</v>
      </c>
      <c r="E13" s="18">
        <v>0.72300000000000009</v>
      </c>
      <c r="F13" s="17">
        <v>19.63</v>
      </c>
      <c r="G13" s="18">
        <v>0.65433333333333332</v>
      </c>
      <c r="H13" s="17">
        <v>17.559999999999999</v>
      </c>
      <c r="I13" s="18">
        <v>0.58533333333333326</v>
      </c>
    </row>
    <row r="14" spans="1:9" ht="30.6" customHeight="1" thickBot="1" x14ac:dyDescent="0.3">
      <c r="A14" s="11" t="s">
        <v>69</v>
      </c>
      <c r="B14" s="73" t="s">
        <v>68</v>
      </c>
      <c r="C14" s="20"/>
      <c r="D14" s="78"/>
      <c r="E14" s="20"/>
      <c r="F14" s="19"/>
      <c r="G14" s="20"/>
      <c r="H14" s="19"/>
      <c r="I14" s="20"/>
    </row>
    <row r="15" spans="1:9" x14ac:dyDescent="0.25">
      <c r="A15" s="13"/>
      <c r="B15" s="14"/>
      <c r="C15" s="14"/>
      <c r="D15" s="21"/>
      <c r="F15" s="21"/>
      <c r="H15" s="21"/>
    </row>
    <row r="16" spans="1:9" ht="15.75" thickBot="1" x14ac:dyDescent="0.3">
      <c r="A16" s="13"/>
      <c r="B16" s="14"/>
      <c r="C16" s="14"/>
      <c r="D16" s="21"/>
      <c r="F16" s="21"/>
      <c r="H16" s="21"/>
    </row>
    <row r="17" spans="1:9" ht="60.75" thickBot="1" x14ac:dyDescent="0.3">
      <c r="A17" s="113" t="s">
        <v>19</v>
      </c>
      <c r="B17" s="114" t="s">
        <v>20</v>
      </c>
      <c r="C17" s="100" t="s">
        <v>21</v>
      </c>
    </row>
    <row r="18" spans="1:9" x14ac:dyDescent="0.25">
      <c r="A18" s="111" t="s">
        <v>22</v>
      </c>
      <c r="B18" s="102">
        <v>10.33</v>
      </c>
      <c r="C18" s="112">
        <v>0.34433333333333332</v>
      </c>
    </row>
    <row r="19" spans="1:9" ht="15.75" thickBot="1" x14ac:dyDescent="0.3">
      <c r="A19" s="23" t="s">
        <v>23</v>
      </c>
      <c r="B19" s="24">
        <v>30.99</v>
      </c>
      <c r="C19" s="25">
        <v>1.0329999999999999</v>
      </c>
    </row>
    <row r="20" spans="1:9" x14ac:dyDescent="0.25">
      <c r="A20" s="26"/>
    </row>
    <row r="21" spans="1:9" ht="15.75" thickBot="1" x14ac:dyDescent="0.3">
      <c r="A21" s="26"/>
    </row>
    <row r="22" spans="1:9" ht="60.75" thickBot="1" x14ac:dyDescent="0.3">
      <c r="A22" s="110" t="s">
        <v>24</v>
      </c>
      <c r="B22" s="95" t="s">
        <v>20</v>
      </c>
      <c r="C22" s="100" t="s">
        <v>21</v>
      </c>
    </row>
    <row r="23" spans="1:9" ht="27.95" customHeight="1" thickBot="1" x14ac:dyDescent="0.3">
      <c r="A23" s="107" t="s">
        <v>25</v>
      </c>
      <c r="B23" s="108">
        <v>1.5</v>
      </c>
      <c r="C23" s="109">
        <v>1</v>
      </c>
    </row>
    <row r="24" spans="1:9" x14ac:dyDescent="0.25">
      <c r="A24" s="13"/>
      <c r="B24" s="14"/>
      <c r="C24" s="14"/>
      <c r="D24" s="21"/>
      <c r="F24" s="21"/>
      <c r="H24" s="21"/>
    </row>
    <row r="25" spans="1:9" x14ac:dyDescent="0.25">
      <c r="A25" s="13"/>
      <c r="B25" s="14"/>
      <c r="C25" s="14"/>
      <c r="D25" s="21"/>
      <c r="F25" s="21"/>
      <c r="H25" s="21"/>
    </row>
    <row r="26" spans="1:9" x14ac:dyDescent="0.25">
      <c r="A26" s="15" t="s">
        <v>26</v>
      </c>
      <c r="B26" s="14"/>
      <c r="C26" s="14"/>
      <c r="D26" s="21"/>
      <c r="F26" s="21"/>
      <c r="H26" s="21"/>
    </row>
    <row r="27" spans="1:9" ht="15.75" thickBot="1" x14ac:dyDescent="0.3">
      <c r="A27" s="27" t="s">
        <v>67</v>
      </c>
      <c r="B27" s="14"/>
      <c r="C27" s="14"/>
      <c r="D27" s="21"/>
      <c r="F27" s="21"/>
      <c r="H27" s="21"/>
    </row>
    <row r="28" spans="1:9" ht="60.75" thickBot="1" x14ac:dyDescent="0.3">
      <c r="A28" s="105" t="s">
        <v>70</v>
      </c>
      <c r="B28" s="99" t="s">
        <v>7</v>
      </c>
      <c r="C28" s="100" t="s">
        <v>8</v>
      </c>
      <c r="D28" s="106" t="s">
        <v>74</v>
      </c>
      <c r="E28" s="100" t="s">
        <v>10</v>
      </c>
      <c r="F28" s="106" t="s">
        <v>75</v>
      </c>
      <c r="G28" s="100" t="s">
        <v>12</v>
      </c>
      <c r="H28" s="106" t="s">
        <v>76</v>
      </c>
      <c r="I28" s="100" t="s">
        <v>14</v>
      </c>
    </row>
    <row r="29" spans="1:9" ht="29.45" customHeight="1" x14ac:dyDescent="0.25">
      <c r="A29" s="101" t="s">
        <v>15</v>
      </c>
      <c r="B29" s="102">
        <v>1.03</v>
      </c>
      <c r="C29" s="103">
        <f t="shared" ref="C29:C38" si="0">SUM(B29/giornaliera)</f>
        <v>1.7166666666666668</v>
      </c>
      <c r="D29" s="102">
        <v>0.77</v>
      </c>
      <c r="E29" s="103">
        <f t="shared" ref="E29:E38" si="1">SUM(D29/giornaliera)</f>
        <v>1.2833333333333334</v>
      </c>
      <c r="F29" s="102">
        <v>0.52</v>
      </c>
      <c r="G29" s="103">
        <f t="shared" ref="G29:G38" si="2">SUM(F29/giornaliera)</f>
        <v>0.8666666666666667</v>
      </c>
      <c r="H29" s="102">
        <v>0.39</v>
      </c>
      <c r="I29" s="104">
        <f t="shared" ref="I29:I38" si="3">SUM(H29/giornaliera)</f>
        <v>0.65</v>
      </c>
    </row>
    <row r="30" spans="1:9" ht="43.5" customHeight="1" x14ac:dyDescent="0.25">
      <c r="A30" s="81" t="s">
        <v>79</v>
      </c>
      <c r="B30" s="22">
        <v>0.15</v>
      </c>
      <c r="C30" s="79">
        <f t="shared" si="0"/>
        <v>0.25</v>
      </c>
      <c r="D30" s="22">
        <v>0.15</v>
      </c>
      <c r="E30" s="79">
        <f t="shared" si="1"/>
        <v>0.25</v>
      </c>
      <c r="F30" s="22">
        <v>0.15</v>
      </c>
      <c r="G30" s="79">
        <f t="shared" si="2"/>
        <v>0.25</v>
      </c>
      <c r="H30" s="22">
        <v>0.15</v>
      </c>
      <c r="I30" s="80">
        <f t="shared" si="3"/>
        <v>0.25</v>
      </c>
    </row>
    <row r="31" spans="1:9" ht="38.25" x14ac:dyDescent="0.25">
      <c r="A31" s="81" t="s">
        <v>27</v>
      </c>
      <c r="B31" s="22">
        <v>0.72099999999999997</v>
      </c>
      <c r="C31" s="79">
        <f t="shared" si="0"/>
        <v>1.2016666666666667</v>
      </c>
      <c r="D31" s="22">
        <v>0.53899999999999992</v>
      </c>
      <c r="E31" s="79">
        <f t="shared" si="1"/>
        <v>0.89833333333333321</v>
      </c>
      <c r="F31" s="22">
        <v>0.36399999999999999</v>
      </c>
      <c r="G31" s="79">
        <f t="shared" si="2"/>
        <v>0.60666666666666669</v>
      </c>
      <c r="H31" s="22">
        <v>0.27299999999999996</v>
      </c>
      <c r="I31" s="80">
        <f t="shared" si="3"/>
        <v>0.45499999999999996</v>
      </c>
    </row>
    <row r="32" spans="1:9" ht="38.25" x14ac:dyDescent="0.25">
      <c r="A32" s="81" t="s">
        <v>28</v>
      </c>
      <c r="B32" s="22">
        <v>1.5449999999999999</v>
      </c>
      <c r="C32" s="79">
        <f t="shared" si="0"/>
        <v>2.5750000000000002</v>
      </c>
      <c r="D32" s="22">
        <v>1.155</v>
      </c>
      <c r="E32" s="79">
        <f t="shared" si="1"/>
        <v>1.925</v>
      </c>
      <c r="F32" s="22">
        <v>0.78</v>
      </c>
      <c r="G32" s="79">
        <f t="shared" si="2"/>
        <v>1.3</v>
      </c>
      <c r="H32" s="22">
        <v>0.58499999999999996</v>
      </c>
      <c r="I32" s="80">
        <f t="shared" si="3"/>
        <v>0.97499999999999998</v>
      </c>
    </row>
    <row r="33" spans="1:9" ht="34.5" customHeight="1" x14ac:dyDescent="0.25">
      <c r="A33" s="81" t="s">
        <v>73</v>
      </c>
      <c r="B33" s="22">
        <v>0.52</v>
      </c>
      <c r="C33" s="79">
        <f t="shared" si="0"/>
        <v>0.8666666666666667</v>
      </c>
      <c r="D33" s="22">
        <v>0.39</v>
      </c>
      <c r="E33" s="79">
        <f t="shared" si="1"/>
        <v>0.65</v>
      </c>
      <c r="F33" s="22">
        <v>0.26</v>
      </c>
      <c r="G33" s="79">
        <f t="shared" si="2"/>
        <v>0.43333333333333335</v>
      </c>
      <c r="H33" s="22">
        <v>0.2</v>
      </c>
      <c r="I33" s="80">
        <f t="shared" si="3"/>
        <v>0.33333333333333337</v>
      </c>
    </row>
    <row r="34" spans="1:9" ht="53.45" customHeight="1" x14ac:dyDescent="0.25">
      <c r="A34" s="81" t="s">
        <v>78</v>
      </c>
      <c r="B34" s="22">
        <v>0.15</v>
      </c>
      <c r="C34" s="79">
        <f t="shared" si="0"/>
        <v>0.25</v>
      </c>
      <c r="D34" s="22">
        <v>0.11</v>
      </c>
      <c r="E34" s="79">
        <f t="shared" si="1"/>
        <v>0.18333333333333335</v>
      </c>
      <c r="F34" s="22">
        <v>7.0000000000000007E-2</v>
      </c>
      <c r="G34" s="79">
        <f t="shared" si="2"/>
        <v>0.11666666666666668</v>
      </c>
      <c r="H34" s="22">
        <v>0.06</v>
      </c>
      <c r="I34" s="80">
        <f t="shared" si="3"/>
        <v>0.1</v>
      </c>
    </row>
    <row r="35" spans="1:9" ht="25.5" x14ac:dyDescent="0.25">
      <c r="A35" s="81" t="s">
        <v>29</v>
      </c>
      <c r="B35" s="22">
        <v>1.3390000000000002</v>
      </c>
      <c r="C35" s="79">
        <f t="shared" si="0"/>
        <v>2.2316666666666669</v>
      </c>
      <c r="D35" s="22">
        <v>1.0010000000000001</v>
      </c>
      <c r="E35" s="79">
        <f t="shared" si="1"/>
        <v>1.6683333333333337</v>
      </c>
      <c r="F35" s="22">
        <v>0.68</v>
      </c>
      <c r="G35" s="79">
        <f t="shared" si="2"/>
        <v>1.1333333333333335</v>
      </c>
      <c r="H35" s="22">
        <v>0.50700000000000001</v>
      </c>
      <c r="I35" s="80">
        <f t="shared" si="3"/>
        <v>0.84500000000000008</v>
      </c>
    </row>
    <row r="36" spans="1:9" ht="27.95" customHeight="1" thickBot="1" x14ac:dyDescent="0.3">
      <c r="A36" s="81" t="s">
        <v>77</v>
      </c>
      <c r="B36" s="22">
        <v>0.52</v>
      </c>
      <c r="C36" s="79">
        <f t="shared" si="0"/>
        <v>0.8666666666666667</v>
      </c>
      <c r="D36" s="22">
        <v>0.39</v>
      </c>
      <c r="E36" s="79">
        <f t="shared" si="1"/>
        <v>0.65</v>
      </c>
      <c r="F36" s="22">
        <v>0.26</v>
      </c>
      <c r="G36" s="79">
        <f t="shared" si="2"/>
        <v>0.43333333333333335</v>
      </c>
      <c r="H36" s="22">
        <v>0.2</v>
      </c>
      <c r="I36" s="80">
        <f t="shared" si="3"/>
        <v>0.33333333333333337</v>
      </c>
    </row>
    <row r="37" spans="1:9" ht="80.45" customHeight="1" x14ac:dyDescent="0.25">
      <c r="A37" s="85" t="s">
        <v>81</v>
      </c>
      <c r="B37" s="22">
        <v>0.26</v>
      </c>
      <c r="C37" s="79">
        <f t="shared" si="0"/>
        <v>0.43333333333333335</v>
      </c>
      <c r="D37" s="22">
        <v>0.19</v>
      </c>
      <c r="E37" s="79">
        <f t="shared" si="1"/>
        <v>0.31666666666666671</v>
      </c>
      <c r="F37" s="22">
        <v>0.13</v>
      </c>
      <c r="G37" s="79">
        <f t="shared" si="2"/>
        <v>0.21666666666666667</v>
      </c>
      <c r="H37" s="22">
        <v>0.1</v>
      </c>
      <c r="I37" s="80">
        <f t="shared" si="3"/>
        <v>0.16666666666666669</v>
      </c>
    </row>
    <row r="38" spans="1:9" ht="33.950000000000003" customHeight="1" thickBot="1" x14ac:dyDescent="0.3">
      <c r="A38" s="82" t="s">
        <v>80</v>
      </c>
      <c r="B38" s="24">
        <v>0.20600000000000002</v>
      </c>
      <c r="C38" s="83">
        <f t="shared" si="0"/>
        <v>0.34333333333333338</v>
      </c>
      <c r="D38" s="24">
        <v>0.15400000000000003</v>
      </c>
      <c r="E38" s="83">
        <f t="shared" si="1"/>
        <v>0.25666666666666671</v>
      </c>
      <c r="F38" s="24">
        <v>0.10400000000000001</v>
      </c>
      <c r="G38" s="83">
        <f t="shared" si="2"/>
        <v>0.17333333333333337</v>
      </c>
      <c r="H38" s="24">
        <v>7.8000000000000014E-2</v>
      </c>
      <c r="I38" s="84">
        <f t="shared" si="3"/>
        <v>0.13000000000000003</v>
      </c>
    </row>
    <row r="39" spans="1:9" x14ac:dyDescent="0.25">
      <c r="A39" s="26"/>
    </row>
    <row r="40" spans="1:9" ht="15.75" thickBot="1" x14ac:dyDescent="0.3">
      <c r="A40" s="26"/>
    </row>
    <row r="41" spans="1:9" ht="29.25" customHeight="1" thickBot="1" x14ac:dyDescent="0.3">
      <c r="A41" s="89" t="s">
        <v>30</v>
      </c>
      <c r="B41" s="90" t="s">
        <v>31</v>
      </c>
      <c r="C41" s="91" t="s">
        <v>82</v>
      </c>
    </row>
    <row r="42" spans="1:9" x14ac:dyDescent="0.25">
      <c r="A42" s="87" t="s">
        <v>32</v>
      </c>
      <c r="B42" s="116">
        <v>1</v>
      </c>
      <c r="C42" s="88">
        <v>0</v>
      </c>
    </row>
    <row r="43" spans="1:9" x14ac:dyDescent="0.25">
      <c r="A43" s="28" t="s">
        <v>33</v>
      </c>
      <c r="B43" s="117">
        <v>0.67</v>
      </c>
      <c r="C43" s="86">
        <v>0.33</v>
      </c>
    </row>
    <row r="44" spans="1:9" x14ac:dyDescent="0.25">
      <c r="A44" s="66" t="s">
        <v>34</v>
      </c>
      <c r="B44" s="118">
        <v>0.5</v>
      </c>
      <c r="C44" s="86">
        <v>0.5</v>
      </c>
    </row>
    <row r="45" spans="1:9" x14ac:dyDescent="0.25">
      <c r="A45" s="26"/>
    </row>
    <row r="46" spans="1:9" x14ac:dyDescent="0.25">
      <c r="A46" s="30"/>
      <c r="B46" s="29"/>
      <c r="C46" s="29"/>
    </row>
    <row r="47" spans="1:9" x14ac:dyDescent="0.25">
      <c r="A47" s="15" t="s">
        <v>35</v>
      </c>
    </row>
    <row r="48" spans="1:9" ht="15.75" thickBot="1" x14ac:dyDescent="0.3">
      <c r="A48" s="27" t="s">
        <v>5</v>
      </c>
    </row>
    <row r="49" spans="1:3" ht="60.75" thickBot="1" x14ac:dyDescent="0.3">
      <c r="A49" s="98" t="s">
        <v>36</v>
      </c>
      <c r="B49" s="99" t="s">
        <v>37</v>
      </c>
      <c r="C49" s="100" t="s">
        <v>21</v>
      </c>
    </row>
    <row r="50" spans="1:3" ht="15.75" thickBot="1" x14ac:dyDescent="0.3">
      <c r="A50" s="31"/>
      <c r="B50" s="97">
        <v>0.75</v>
      </c>
      <c r="C50" s="93">
        <v>1.25</v>
      </c>
    </row>
    <row r="51" spans="1:3" x14ac:dyDescent="0.25">
      <c r="A51" s="26"/>
    </row>
    <row r="52" spans="1:3" x14ac:dyDescent="0.25">
      <c r="A52" s="26"/>
    </row>
    <row r="53" spans="1:3" x14ac:dyDescent="0.25">
      <c r="A53" s="15" t="s">
        <v>38</v>
      </c>
      <c r="B53" s="14"/>
      <c r="C53" s="32"/>
    </row>
    <row r="54" spans="1:3" ht="15.75" thickBot="1" x14ac:dyDescent="0.3">
      <c r="A54" s="33" t="s">
        <v>39</v>
      </c>
      <c r="B54" s="14"/>
      <c r="C54" s="32"/>
    </row>
    <row r="55" spans="1:3" ht="42" customHeight="1" thickBot="1" x14ac:dyDescent="0.3">
      <c r="A55" s="94" t="s">
        <v>40</v>
      </c>
      <c r="B55" s="95" t="s">
        <v>37</v>
      </c>
      <c r="C55" s="96" t="s">
        <v>41</v>
      </c>
    </row>
    <row r="56" spans="1:3" ht="21.95" customHeight="1" thickBot="1" x14ac:dyDescent="0.3">
      <c r="A56" s="65"/>
      <c r="B56" s="92">
        <v>8</v>
      </c>
      <c r="C56" s="93">
        <v>13.333333333333334</v>
      </c>
    </row>
    <row r="57" spans="1:3" x14ac:dyDescent="0.25">
      <c r="A57" s="26"/>
    </row>
    <row r="58" spans="1:3" x14ac:dyDescent="0.25">
      <c r="A58" s="26"/>
    </row>
    <row r="59" spans="1:3" x14ac:dyDescent="0.25">
      <c r="A59" s="26"/>
    </row>
    <row r="60" spans="1:3" x14ac:dyDescent="0.25">
      <c r="A60" s="26"/>
    </row>
    <row r="61" spans="1:3" x14ac:dyDescent="0.25">
      <c r="A61" s="26"/>
    </row>
    <row r="62" spans="1:3" x14ac:dyDescent="0.25">
      <c r="A62" s="26"/>
    </row>
    <row r="63" spans="1:3" x14ac:dyDescent="0.25">
      <c r="A63" s="26"/>
    </row>
    <row r="64" spans="1:3" x14ac:dyDescent="0.25">
      <c r="A64" s="26"/>
    </row>
    <row r="65" spans="1:1" x14ac:dyDescent="0.25">
      <c r="A65" s="26"/>
    </row>
    <row r="66" spans="1:1" x14ac:dyDescent="0.25">
      <c r="A66" s="26"/>
    </row>
    <row r="67" spans="1:1" x14ac:dyDescent="0.25">
      <c r="A67" s="26"/>
    </row>
    <row r="68" spans="1:1" x14ac:dyDescent="0.25">
      <c r="A68" s="26"/>
    </row>
  </sheetData>
  <pageMargins left="0.7" right="0.7" top="0.75" bottom="0.75" header="0.3" footer="0.3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Tariffe Diff.Mess. Pubb</vt:lpstr>
      <vt:lpstr>Tariffe Occ.ne Suolo</vt:lpstr>
      <vt:lpstr>annuale</vt:lpstr>
      <vt:lpstr>giornaliera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Fontana</dc:creator>
  <cp:lastModifiedBy>Nicola Locatelli</cp:lastModifiedBy>
  <cp:lastPrinted>2023-03-22T13:16:48Z</cp:lastPrinted>
  <dcterms:created xsi:type="dcterms:W3CDTF">2021-03-01T16:25:59Z</dcterms:created>
  <dcterms:modified xsi:type="dcterms:W3CDTF">2023-03-22T13:17:17Z</dcterms:modified>
</cp:coreProperties>
</file>